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REFERENT\stari komp\c\My Documents\JAVNA NABAVA - CENTAR LIPOVLJANA\"/>
    </mc:Choice>
  </mc:AlternateContent>
  <bookViews>
    <workbookView xWindow="0" yWindow="0" windowWidth="28800" windowHeight="11835" activeTab="2"/>
  </bookViews>
  <sheets>
    <sheet name="CENTAR_580tkn" sheetId="21" r:id="rId1"/>
    <sheet name="Rekapitulacija_580" sheetId="22" r:id="rId2"/>
    <sheet name="CENTAR_580tkn_Bez cijena" sheetId="25" r:id="rId3"/>
    <sheet name="Rekapitulacija_580_Bez cijena" sheetId="26" r:id="rId4"/>
  </sheets>
  <definedNames>
    <definedName name="_xlnm.Print_Titles" localSheetId="0">CENTAR_580tkn!$1:$3</definedName>
    <definedName name="_xlnm.Print_Titles" localSheetId="2">'CENTAR_580tkn_Bez cijena'!$1:$3</definedName>
    <definedName name="_xlnm.Print_Area" localSheetId="0">CENTAR_580tkn!$B$3:$H$269</definedName>
    <definedName name="_xlnm.Print_Area" localSheetId="2">'CENTAR_580tkn_Bez cijena'!$B$3:$H$269</definedName>
    <definedName name="_xlnm.Print_Area" localSheetId="1">Rekapitulacija_580!$A$1:$H$43</definedName>
    <definedName name="_xlnm.Print_Area" localSheetId="3">'Rekapitulacija_580_Bez cijena'!$A$1:$H$43</definedName>
  </definedNames>
  <calcPr calcId="152511" calcMode="manual"/>
</workbook>
</file>

<file path=xl/calcChain.xml><?xml version="1.0" encoding="utf-8"?>
<calcChain xmlns="http://schemas.openxmlformats.org/spreadsheetml/2006/main">
  <c r="D269" i="25" l="1"/>
  <c r="B269" i="25"/>
  <c r="D229" i="25"/>
  <c r="C229" i="25"/>
  <c r="B229" i="25"/>
  <c r="D186" i="25"/>
  <c r="B186" i="25"/>
  <c r="D153" i="25"/>
  <c r="B153" i="25"/>
  <c r="D129" i="25"/>
  <c r="B129" i="25"/>
  <c r="D78" i="25"/>
  <c r="B78" i="25"/>
  <c r="H265" i="21"/>
  <c r="H223" i="21"/>
  <c r="H224" i="21"/>
  <c r="H216" i="21"/>
  <c r="H211" i="21"/>
  <c r="H210" i="21"/>
  <c r="H204" i="21"/>
  <c r="H203" i="21"/>
  <c r="H174" i="21"/>
  <c r="H172" i="21"/>
  <c r="H170" i="21"/>
  <c r="H150" i="21"/>
  <c r="H145" i="21"/>
  <c r="H138" i="21"/>
  <c r="H153" i="21" s="1"/>
  <c r="G17" i="22" s="1"/>
  <c r="H89" i="21"/>
  <c r="H58" i="21"/>
  <c r="H246" i="21"/>
  <c r="H240" i="21"/>
  <c r="H34" i="21"/>
  <c r="H183" i="21"/>
  <c r="H179" i="21"/>
  <c r="H162" i="21"/>
  <c r="H186" i="21" s="1"/>
  <c r="G19" i="22" s="1"/>
  <c r="H124" i="21"/>
  <c r="H119" i="21"/>
  <c r="H113" i="21"/>
  <c r="H107" i="21"/>
  <c r="H101" i="21"/>
  <c r="H96" i="21"/>
  <c r="H129" i="21" l="1"/>
  <c r="G15" i="22" s="1"/>
  <c r="H229" i="21"/>
  <c r="G21" i="22" s="1"/>
  <c r="H74" i="21"/>
  <c r="D269" i="21"/>
  <c r="B269" i="21"/>
  <c r="H254" i="21"/>
  <c r="H253" i="21"/>
  <c r="H269" i="21" s="1"/>
  <c r="G24" i="22" s="1"/>
  <c r="H252" i="21"/>
  <c r="D229" i="21"/>
  <c r="C229" i="21"/>
  <c r="B229" i="21"/>
  <c r="D186" i="21"/>
  <c r="B186" i="21"/>
  <c r="D153" i="21"/>
  <c r="B153" i="21"/>
  <c r="D129" i="21"/>
  <c r="B129" i="21"/>
  <c r="D78" i="21"/>
  <c r="B78" i="21"/>
  <c r="H69" i="21"/>
  <c r="H64" i="21"/>
  <c r="H52" i="21"/>
  <c r="H46" i="21"/>
  <c r="H43" i="21"/>
  <c r="H42" i="21"/>
  <c r="H41" i="21"/>
  <c r="H40" i="21"/>
  <c r="H27" i="21"/>
  <c r="H19" i="21"/>
  <c r="H18" i="21"/>
  <c r="H17" i="21"/>
  <c r="H78" i="21" s="1"/>
  <c r="G13" i="22" s="1"/>
  <c r="G26" i="22" s="1"/>
  <c r="G28" i="22" l="1"/>
  <c r="G30" i="22" s="1"/>
</calcChain>
</file>

<file path=xl/sharedStrings.xml><?xml version="1.0" encoding="utf-8"?>
<sst xmlns="http://schemas.openxmlformats.org/spreadsheetml/2006/main" count="707" uniqueCount="281">
  <si>
    <t>m'</t>
  </si>
  <si>
    <t>1.2.</t>
  </si>
  <si>
    <t>4.1.</t>
  </si>
  <si>
    <t>4.2.</t>
  </si>
  <si>
    <t>4.3.</t>
  </si>
  <si>
    <t>1.3.</t>
  </si>
  <si>
    <t>5.1.</t>
  </si>
  <si>
    <t>5.2.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</si>
  <si>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</si>
  <si>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</si>
  <si>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Redni
broj</t>
  </si>
  <si>
    <t>Jedinična
cijena</t>
  </si>
  <si>
    <t>Količina</t>
  </si>
  <si>
    <t>Ukupno</t>
  </si>
  <si>
    <t>Jed.
mj.</t>
  </si>
  <si>
    <t>PRIPREMNI RADOVI</t>
  </si>
  <si>
    <t>1-02</t>
  </si>
  <si>
    <t>GEODETSKI RADOVI</t>
  </si>
  <si>
    <t>ISKOLČENJE TRASE I OBJEKATA</t>
  </si>
  <si>
    <t>Obračun radova:</t>
  </si>
  <si>
    <t>1.1.</t>
  </si>
  <si>
    <t>1-03.2</t>
  </si>
  <si>
    <t>ZEMLJANI RADOVI</t>
  </si>
  <si>
    <t>ŠIROKI ISKOP</t>
  </si>
  <si>
    <t>Po četvornom metru stvarno izvedene površine.</t>
  </si>
  <si>
    <t>KOLNIČKA KONSTRUKCIJA</t>
  </si>
  <si>
    <t>5-01</t>
  </si>
  <si>
    <t>Rad se mjeri u kubičnim metrima ugrađenog materijala u zbijenom stanju.</t>
  </si>
  <si>
    <t>6-01</t>
  </si>
  <si>
    <t>ODVODNJA</t>
  </si>
  <si>
    <t>Rad se mjeri i obračunava po metru dužnom izvedenog drenažnog sustava prema projektu.</t>
  </si>
  <si>
    <r>
      <t>m</t>
    </r>
    <r>
      <rPr>
        <vertAlign val="superscript"/>
        <sz val="10"/>
        <rFont val="Arial"/>
        <family val="2"/>
        <charset val="238"/>
      </rPr>
      <t>'</t>
    </r>
  </si>
  <si>
    <t>2.0.</t>
  </si>
  <si>
    <t>2.1.</t>
  </si>
  <si>
    <t>2.2.</t>
  </si>
  <si>
    <t>2.3.</t>
  </si>
  <si>
    <t>1.0.</t>
  </si>
  <si>
    <t>3.0.</t>
  </si>
  <si>
    <t>3.1.</t>
  </si>
  <si>
    <t>3.2.</t>
  </si>
  <si>
    <t>3.3.</t>
  </si>
  <si>
    <t>4.0.</t>
  </si>
  <si>
    <t>5.0.</t>
  </si>
  <si>
    <t>3-02</t>
  </si>
  <si>
    <t>kom</t>
  </si>
  <si>
    <t>2.4.</t>
  </si>
  <si>
    <t>PRIVREMENA REGULACIJA PROMETA</t>
  </si>
  <si>
    <t>Rad se mjeri po četvornom metru očišćene
i premazane površine.</t>
  </si>
  <si>
    <t>1.</t>
  </si>
  <si>
    <t>2.</t>
  </si>
  <si>
    <t>3.</t>
  </si>
  <si>
    <t>5.</t>
  </si>
  <si>
    <t>6.</t>
  </si>
  <si>
    <t>2-10</t>
  </si>
  <si>
    <t>Opseg tih radova mora u svemu zadovoljiti potrebe građenja, kontrolnih radova, obračuna i drugih razloga koji uvjetuju izvršenje radova.</t>
  </si>
  <si>
    <t>km</t>
  </si>
  <si>
    <t>U stavku su uključeni utovar i odvoz izvađene prometne opreme na deponiju po odluci naručitelja, utovar i odvoz reklamnih ploča koje imaju suglasnost za postavljanje na privremeno odlagalište po izboru izvršitelja radova, odnosno utovar i odvoz ostalih reklamnih ploča na deponiju.</t>
  </si>
  <si>
    <t>Rad mora biti obavljen u skladu s projektom, propisima, programom kontrole i osiguranja kakvoće, projektom organizacije građenja, zahtjevima nadzornog inženjera i općim tehničkim uvjetima.</t>
  </si>
  <si>
    <t>Sve iskope treba obaviti prema predviđenim visinskim kotama i propisanim nagibima po projektu, odnosno po zahtjevima nadzornog inženjera. Pri izradi iskopa treba provesti sve mjere sigurnosti pri radu i sva potrebna osiguranja postojećih objekata i komunikacija.</t>
  </si>
  <si>
    <t>IZRADA POSTELJICE</t>
  </si>
  <si>
    <t>Rad mora biti obavljen u skladu s projektom, propisima, programom kontrole i osiguranja kakvoće, projektom organizacije građenja, zahtjevima nadzornog inženjera i ovim OTU.</t>
  </si>
  <si>
    <t>Kote planuma posteljice mogu odstupati od projektiranih najviše za ± 3 cm. Poprečni i uzdužni nagibi posteljice moraju biti prema projektu. Ravnost se mjeri uzdužno, poprečno i dijagonalno.</t>
  </si>
  <si>
    <t>IZRADA SLIVNIKA</t>
  </si>
  <si>
    <t>Nosivi sloj od zrnatog kamenog materijala može se raditi kada nadzorni inženjer preuzme posteljicu te odobri početak rada. Nadzorni inženjer provjerava: ravnost, projektiranje nagiba, pravilno izvedenu odvodnju, položaj i tražene uvjete kakvoće.</t>
  </si>
  <si>
    <t>Izvođač je dužan održavati posteljicu u stanju u kakvom je bila u vrijeme preuzimanja od nadzornog inženjera. Ako iz bilo kojeg razloga dođe do oštećenja posteljice, izvođač ju je dužan ponovno dovesti u stanje koje odgovara traženim zahtjevima i o tome podnijeti dokaze nadzornom inženjeru.</t>
  </si>
  <si>
    <t>Ugrađeni nosivi sloj od zrnatog kamenog materijala bez veziva, preuzima nadzorni inženjer na osnovi zadovoljenih zahtjeva iz ovih OTU.</t>
  </si>
  <si>
    <t>Sve moguće manjkavosti prema tim zahtjevima izvođač mora otkloniti o svom trošku, uključujući i sva dodatna ispitivanja i mjerenja koja je potrebno provesti da se ustanovi valjanost sanacije.</t>
  </si>
  <si>
    <t>Ako nakon preuzimanja nosivog sloja dođe do njegovog oštećenja uslijed vremenskih nepogoda ili iz bilo kojeg drugog razloga, sloj se mora popraviti i dokazati njegova kakvoća prije izrade slijedećeg sloja kolničke konstrukcije.</t>
  </si>
  <si>
    <t>SVEUKUPNO:</t>
  </si>
  <si>
    <t>Rad se mjeri po kubičnom metru iskopanog materijala mjereno u sraslom stanju.</t>
  </si>
  <si>
    <t>• MNS na pješačkoj stazi</t>
  </si>
  <si>
    <t>UKUKLANJANJE PROMETNE OPREME
I REKLAMNIH PLOČA</t>
  </si>
  <si>
    <t>Rad se mjeri po kilometru trase.</t>
  </si>
  <si>
    <t>2.5.</t>
  </si>
  <si>
    <t>2.6.</t>
  </si>
  <si>
    <t>Rad se mjeri i obračunava po  četvornom metru.</t>
  </si>
  <si>
    <t>Rad se mjeri i obračunava po četvornom metru.</t>
  </si>
  <si>
    <t>Rad se mjeri po kompletu izvedenih radova.</t>
  </si>
  <si>
    <t>1-02.1</t>
  </si>
  <si>
    <t>1.5.</t>
  </si>
  <si>
    <t>1-03.4</t>
  </si>
  <si>
    <t>1.6.</t>
  </si>
  <si>
    <t>Ovaj rad obuhvaća sve široke iskope koji su predviđeni projektom ili zahtjevom nadzornog inženjera. Rad uključuje i utovar u prijevozna sredstva te prijevoz na deponiju udaljenosti do 5 km iskopanog materijala. Iskop se obavlja prema visinskim kotama iz projekta, te propisanim nagibima kosina, a uzimajući u obzir geomehanička svojstva tla i zahtijevana svojstva za namjensku upotrebu iskopanog materijala, u skladu s općim tehničkim uvjetima.</t>
  </si>
  <si>
    <t>Rad se plaća po kubičnom metru iskopa u sraslom stanju po jediničnim cijenama iz ugovora.</t>
  </si>
  <si>
    <t>U jediničnu cijenu uračunani su svi radovi na iskopu i transportu materijala, radovi na uređenju i čišćenju pokosa od labilnih blokova i rastresitog materijala, planiranje iskopanih i susjednih površina, te izvođač nema pravo zahtijevati bilo kakvu dodatnu naknadu za taj rad.</t>
  </si>
  <si>
    <t>2-02</t>
  </si>
  <si>
    <t>2-02.3
2-07</t>
  </si>
  <si>
    <t>2-10.2</t>
  </si>
  <si>
    <t>Ovaj rad obuhvaća uređenje posteljice od miješanih  materijala u usjecima, nasipima i zasjecima, tj. grubo i fino planiranje materijala i nabijanje do tražene zbijenosti. Posteljicu treba izraditi prema kotama iz projekta.</t>
  </si>
  <si>
    <t>2-15.1</t>
  </si>
  <si>
    <t>Za obračun se uzimaju dimenzije iz projekta, osim ako odredbom nadzornog inženjera nije došlo do nekih izmjena.</t>
  </si>
  <si>
    <t>Špricanje kolnika bitumenskom emulzijom (BIT 50/70) prije nanošenja nosivog sloja u količini od 0.3 kg/m2. U cijenu ulazi čišćenje kolnika, nabava i doprema emulzije te sve radnje potrebne za dovršetak radova.</t>
  </si>
  <si>
    <t>NOSIVI SLOJ OD DROBLJENOG
KAMENOG MATERIJALA - MNS</t>
  </si>
  <si>
    <t>6-03</t>
  </si>
  <si>
    <t>3-04.7.1</t>
  </si>
  <si>
    <t>2-05</t>
  </si>
  <si>
    <t>Dobava i postavljanje znakova  privremene regulacije prometa. Stavka obuhvaća: izmjenu postojećih znakova i postavljanje novih znakova za vrijeme izvođenja radova , vraćanje postojećih prometnih znakova u prvobitno stanje nakon prestanka izvođenja radova i  održavanje svih znakova za vrijeme trajanja privremene regulacije prometa. Također je obuhvaćeno i pribavljanje svih potrebnih suglasnosti i grafičkih skica za privremenu regulaciju prometa.</t>
  </si>
  <si>
    <t>3-04.5</t>
  </si>
  <si>
    <t>SLIVNIČKI CJEVOVOD</t>
  </si>
  <si>
    <t xml:space="preserve">Rad se mjeri i obračunava po metru dužnom ugrađene cijevi. </t>
  </si>
  <si>
    <t>3-04.3</t>
  </si>
  <si>
    <t>3-04.1</t>
  </si>
  <si>
    <t>5.3.</t>
  </si>
  <si>
    <t>5.4.</t>
  </si>
  <si>
    <t>m</t>
  </si>
  <si>
    <t>OPIS RADA</t>
  </si>
  <si>
    <t>O.T.U./
P.T.U.</t>
  </si>
  <si>
    <t>1.1.1</t>
  </si>
  <si>
    <t>1.1.2</t>
  </si>
  <si>
    <t xml:space="preserve"> - izrada geodetske snimke izvedenog stanja</t>
  </si>
  <si>
    <t>U jediničnu cijenu uključiti sav potreban rad i materijal. Sve je radove potrebno izvesti prema uputama nadležnih distributera. Zbog nedostatka podloga vezanih za položaj postojećih instalacija projektant je predvidio dužinu potrebnog izmještanja instalacija, a obračun se radi prema stvarno izvršenim radovima ovjerenim od strane nadzornog inženjera.</t>
  </si>
  <si>
    <t xml:space="preserve"> - telefonska instalacija</t>
  </si>
  <si>
    <t xml:space="preserve"> - instalacija plina</t>
  </si>
  <si>
    <t xml:space="preserve"> - elektroinstalacija</t>
  </si>
  <si>
    <t xml:space="preserve"> - vodovodne instalacije</t>
  </si>
  <si>
    <t>Stavka obuhvaća vađenje i demontiranje prometne opreme, pješačkih semafora, reklamnih ploča. Vađenje i demontiranje treba obaviti tako da se svi sastavni dijelovi sačuvaju neoštećeni i da ih je moguće opet upotrijebiti. Radove treba obaviti bez nanošenja štete na ostalim objektima i posjedima uz cestu.</t>
  </si>
  <si>
    <t>Rad se mjeri po komadu.</t>
  </si>
  <si>
    <t xml:space="preserve">U jediničnu cijenu uključiti sav potreban rad i materijal. </t>
  </si>
  <si>
    <t>PRILAGODBA POSTOJEĆIH REVIZIONIH OKANA</t>
  </si>
  <si>
    <t>Obnova i prilagodba kolnih ulaza uz rub područja zahvata. U cijeni sav potreban rad i materijal za prilagodbu visinskih elemenata pojedinog ulaza, prilagodba postojećih ograda i sl. 
Uz dokaznicu mjera izvođač je dužan priložiti i fotodokumentaciju svake faze rada na pojedinom ulazu.</t>
  </si>
  <si>
    <t>PRILAGODBA POSTOJEĆIH KOLNIH ULAZA</t>
  </si>
  <si>
    <t>1.7.</t>
  </si>
  <si>
    <t>Rad se mjeri po satu.</t>
  </si>
  <si>
    <t>sati</t>
  </si>
  <si>
    <t>1.8.</t>
  </si>
  <si>
    <t>IZVEDBA ZAMJENSKOG SLOJA</t>
  </si>
  <si>
    <t>U jediničnu cijenu uračunat je sav rad i materijal.</t>
  </si>
  <si>
    <t>Rad se mjeri po kubičnom metru ugrađenog materijala.</t>
  </si>
  <si>
    <t>ISKOP ZEMLJANOG MATERIJALA SLABE NOSIVOSTI</t>
  </si>
  <si>
    <t>UREĐENJE TLA I POSTELJICE GEOTEKSTILOM</t>
  </si>
  <si>
    <t>2-8</t>
  </si>
  <si>
    <t>2-8.4</t>
  </si>
  <si>
    <t>Rad se mjeri po  kvadratnom metru ugrađenog geotekstila.</t>
  </si>
  <si>
    <t>DRENAŽA</t>
  </si>
  <si>
    <t>Rad obuhvaća: strojni iskop, uz potreban ručni rad, materijala za drenažni rov u “C” kategoriji tla poprečnog presjeka prema projektu, izradu betonske  podloge, nabavu i ugradnju drenažne cijevi, nabavu i ugradnju geotekstila i filtarskog sloja.</t>
  </si>
  <si>
    <t>Rad se mjeri po komadu kompletno izvedenog funkcionalnog slivnika i priključka.</t>
  </si>
  <si>
    <t>UGRADNJA MONOLITNIH REVIZIJSKIH OKANA</t>
  </si>
  <si>
    <t xml:space="preserve">Rad se mjeri i obračunava po komadu izvedenog revizijskog okna. </t>
  </si>
  <si>
    <t>3-04.4</t>
  </si>
  <si>
    <t>RUBNJACI</t>
  </si>
  <si>
    <t>3-04.7</t>
  </si>
  <si>
    <t>Izrada betonskih rubnjaka</t>
  </si>
  <si>
    <t>Dobava i ugradba betonskog rubnjaka  poprečnog presjeka 18/24 i 8/20cm na prethodno izvedenu podlogu od svježeg betona. Beton ugrađenog rubnjaka mora biti klase C 35/45, XF4, dmax=8mm, otporan na smrzavanje i soli za odmrzavanje.</t>
  </si>
  <si>
    <t>Rad se mjeri u metrima (m') postavljenih rubnjaka prema detaljima iz projekta, uključivo s izvedbom podloge.</t>
  </si>
  <si>
    <t>Ugradnja prevaljenih ili uspravnih rubnjaka 18/24/100 cm uz rub kolnika prema karakterističnim poprečnim presjecima. Rubnjak se ugrađuje u betonsku podlogu od betona zadanog normiranog sastava C16/20 u količini od 0.08 m3/m', a sve prema detaljima iz projekta.</t>
  </si>
  <si>
    <t>Ugradnja rubnjaka 18/24/30cm u lepezama na kružnom toku, križanju sa sporednim cestama i mjestima malih radijusa. Rubnjak se ugrađuje u betonsku podlogu od betona zadanog normiranog sastava C16/20 u količini od 0.08 m3/m', a sve prema detaljima iz projekta.</t>
  </si>
  <si>
    <t>Rubnjaci 8/20cm uz pješačke staze položenih u podlogu od betona zadanog normiranog sastava C16/20 u količini od 0.03m3/m', a sve prema detaljima iz projekta.</t>
  </si>
  <si>
    <t>Okna se ugrađuju na slivničkom cjevovodu.</t>
  </si>
  <si>
    <t>BETONSKI RADOVI</t>
  </si>
  <si>
    <t>4.2.1</t>
  </si>
  <si>
    <t>4.2.2</t>
  </si>
  <si>
    <t>4.2.3</t>
  </si>
  <si>
    <t>• MNS na kolniku i parkiralištu</t>
  </si>
  <si>
    <t>5-04</t>
  </si>
  <si>
    <t>BITUMENIZIRANI NOSIVI SLOJ (BNS)</t>
  </si>
  <si>
    <t>Proizvodnja, prijevoz i ugradnja bitumeniziranog nosivog sloja (BNS) debljine prema projektu.
Bitumenizirani nosivi sloj proizvodi se u asfaltnim bazama uz kontrolu pojedinih materijala, kontrolu postrojenja i kontrolu proizvedene asfaltne mješavine te se prijevozi do mjesta ugradnje.
Ugradnja BNS vrši se strojno u strojevima za razastiranje – finišerima te projektiranom grupom valjaka, statičkih, vibracionih i valjaka s točkovima na pneumaticima.</t>
  </si>
  <si>
    <t>Rad se mjeri po četvornim metrima izrađenog asfaltnog sloja.</t>
  </si>
  <si>
    <t>BITUMENSKI MEĐUSLOJ ZA SLJEPLJIVANJE ASFALTINH SLOJEVA</t>
  </si>
  <si>
    <t>• BNS 22 debljine 6 cm na parkiralištu</t>
  </si>
  <si>
    <t>HABAJUĆI SLOJ OD ASFALTBETONA (HS-AB)</t>
  </si>
  <si>
    <t>• AB 8 debljine 4 cm na pješačkim stazama</t>
  </si>
  <si>
    <t>• AB 11E debljine 4 cm na kolniku i parkiralištu</t>
  </si>
  <si>
    <t>BETONSKA GALANTERIJA</t>
  </si>
  <si>
    <t>Cijena obuhvaća sav potreban materijal i rad do potpunog dovršenja.</t>
  </si>
  <si>
    <t>Nabava, doprema i ugradnja betonskih opločnjaka koje se postavljaju ispod taktilnih površina na pješačkim površinama, dimenzija 20x20x8cm; obrada površine i boja  prema izboru investitiora. Betonska galanterija mora imati dvoslojnu obradu i zadovoljavati sve uvjete prema  HRN B.B8:015 -  otpornost na habanje i HRN U.M1.016 - otpornost na smrzavanje, DIN 18501 - postojanost na mraz i otpornost na soli.</t>
  </si>
  <si>
    <t>Nabava, doprema i ugradnja taktilnih ploča čepaste strukture za označavanje pješačkih prijelaza, dimenzija 20x20x8cm; boja po izboru investitora. Taktilne ploče se postavljaju prema detaljima danim u projektu, odnosno prema PRAVILNIKU O OSIGURANJU PRISTUPAČNOSTI GRAĐEVINA OSOBAMA S INVALIDITETOM I SMANJENE POKRETLJIVOSTI br.151-05. Betonska galanterija mora imati dvoslojnu obradu i zadovoljavati sve uvjete prema  HRN B.B8:015 -  otpornost na habanje i HRN U.M1.016 - otpornost na smrzavanje, DIN 18501 - postojanost na mraz i otpornost na soli.</t>
  </si>
  <si>
    <t>6.0.</t>
  </si>
  <si>
    <t>OSTALI RADOVI</t>
  </si>
  <si>
    <t>6.1.</t>
  </si>
  <si>
    <t>6.2.</t>
  </si>
  <si>
    <t>6.3.</t>
  </si>
  <si>
    <t>UKLANJANJE POSTOJEĆIH SLIVNIKA I REVIZIJSKIH OKANA</t>
  </si>
  <si>
    <t>Stavkom je obuhvaćen sav potreban rad, materijal, transporti i deponiranja potrebni za uklanjanje postojećih slivnika i revizijskih okana koji ostaju izvan funkcije nakon rekonstrukcije.</t>
  </si>
  <si>
    <t>Stavkom je potrebno obuhvatiti i brtvljenje priključka na mjestu spoja na kanalizacijski sustav na način da se osigura vodonepropusnost.</t>
  </si>
  <si>
    <t>OPĆE NAPOMENE</t>
  </si>
  <si>
    <t>Svi radovi na predmetnom objektu moraju se izvesti u skladu sa Općim tehničkim uvjetima za radove na cestama, Tehničkim propisom  za betonske konstrukcije, Pravilniku o prometnim znakovima, signalizaciji i opremi na cestama, Hrvatskim normama i drugim važećim normama i propisima iz ovog područja. 
U svim stavkama ovog troškovnika cijenom je obuhvaćen sav rad i materijal za jedinicu gotovog posla. U ove cijene ulaze i svi troškovi održavanja objekta do dana preuzimanja, kao i troškovi bilo kakvog priručnog postrojenja potrebnog za izvođenje radova po ovom troškovniku. Razni nepredviđeni radovi koji nisu obuhvaćeni stavkama ovog troškovnika, a koji se tokom gradnje ukažu neophodni mogu se izvoditi isključivo po nalogu Investitora. 
U slučaju da u pojedinim stavkama dođe do realizacije viška radova u odnosu na ugovorne količine, Izvođač je dužan pisanim putem upozoriti nadzornu službu i Investitora.</t>
  </si>
  <si>
    <t xml:space="preserve"> - izrada geodetske snimke svih izmještenih
   instalacija koje je potrebno dostaviti vlasniku 
   instalacija</t>
  </si>
  <si>
    <t xml:space="preserve">Stavka obuhvaća uklanjanje kolničke konstrukcije prosječne debljine 50 cm (do visine kote posteljice projektirane ceste), asfaltnih parkirališta, pješačkih staza, rušenje i/ili premještanje ograda i ostalih umjetnih objekata, rezanje asfaltnih slojeva na rubovima zahvata i na mjestima gdje je potrebno lokalno uklanjanje asfaltnih slojeva. </t>
  </si>
  <si>
    <t>Radove treba obaviti bez nanošenja štete na ostalim objektima uz cestu.</t>
  </si>
  <si>
    <t>REKAPITULACIJA:</t>
  </si>
  <si>
    <t xml:space="preserve">Pripremni radovi </t>
  </si>
  <si>
    <t xml:space="preserve">Zemljani radovi </t>
  </si>
  <si>
    <t>Odvodnja</t>
  </si>
  <si>
    <t>Kolnička konstrukcija</t>
  </si>
  <si>
    <t>PDV:</t>
  </si>
  <si>
    <t>SVEUKUPNO S PDV-om:</t>
  </si>
  <si>
    <t>Projektant:</t>
  </si>
  <si>
    <t>25%</t>
  </si>
  <si>
    <t>KONTROLA IZVEDBE</t>
  </si>
  <si>
    <t xml:space="preserve">Troškovi ispitivanja materijala, uzimanja uzoraka, laboratorijska obrada sa izdavanjem atesta, te ispitivanje svih ugrađenih slojeva nasipa i kolničke konstrukcije. Ispitivanje se vrši u slijedećem obimu:
</t>
  </si>
  <si>
    <t>c) Davanje recepture i dokaznog radnog sastava za
    asfaltne slojeve.</t>
  </si>
  <si>
    <t>Kompletan materijal kao dokaz kvalitete izvedenih radova i ugrađenog materijala treba činiti:</t>
  </si>
  <si>
    <t xml:space="preserve">a) Atesti za sve ugrađene materijale i elemente. </t>
  </si>
  <si>
    <t>b) Izvještaji o kontrolnim ispitivanjima.</t>
  </si>
  <si>
    <t>Betonski radovi</t>
  </si>
  <si>
    <t>Ostali radovi</t>
  </si>
  <si>
    <t>Hrvoje Ljubojević, dipl. ing. građ.</t>
  </si>
  <si>
    <t>UKLANJANJE I ODVOZ POSTOJEĆE KOLNIČKE KONSTRUKCIJE</t>
  </si>
  <si>
    <t>Iskop zemljanog materijala na mjestima gdje se utvrdi da je zbijenost podloge manja od MS=30 MN/mm2. Stavkom obuhvatiti iskop materijala do potrebne dubine, odvoz iskopanog materijala na udaljenost do 5 km. 
Projektant je predvidio količinu sraslog tla na kojem se neće moći ostvariti tražena zbijenost, a obračun se radi prema stvarno izvršenim radovima ovjerenim od strane nadzornog inženjera.</t>
  </si>
  <si>
    <t>PLANIRANJE I ZATRAVLJENJE POVRŠINA</t>
  </si>
  <si>
    <t xml:space="preserve">Rad obuhvaća polaganje geotekstila na pripremljeno temeljno tlo s preklapanjem ili šivanjem.
Preklapanje treba izvesti u smjeru nasipanja materijala. Dužina preklopa treba iznositi min. 50 cm za netkani i 80 cm za tkani geotekstil i posebno se ne obračunava.  </t>
  </si>
  <si>
    <t>4.3.1</t>
  </si>
  <si>
    <t>4.3.2</t>
  </si>
  <si>
    <t>IZRADA KUĆNIH PRIKLJUČAKA</t>
  </si>
  <si>
    <t>Izrada kućnih priključaka na postojeću komunalnu infrastrukturu.</t>
  </si>
  <si>
    <t>U jediničnu cijenu uključiti sav potreban rad i materijal. Sve je radove potrebno izvesti prema uputama nadležnih distributera. Priključak je potrebno izvesti do mjesta priključka ili izvan cestovnog pojasa. Svi izvedeni priključci trebaju biti vidljivo označeni, zaštićeni i geodetski snimljeni. 
Nakon završetka radova potrebno je sve potrebne podatke dostaviti Investitoru kao poseban elaborat. Projektant je predvidio broj potrebnih priključaka, a obračun se radi prema stvarno izvršenim radovima ovjerenim od strane nadzornog inženjera.</t>
  </si>
  <si>
    <t xml:space="preserve"> - priključak na kanalizacijsku mrežu</t>
  </si>
  <si>
    <t xml:space="preserve"> - priključak na plinsku mrežu</t>
  </si>
  <si>
    <t xml:space="preserve"> - priključak na vodovodnu mrežu</t>
  </si>
  <si>
    <t xml:space="preserve">Izrada monolitnih revizijskih okna pravokutnog oblika betonom klase C 30/37 u vodonepropusnoj izvedbi, u svemu prema projektu. 
Debljina stijenki je 20 cm, unut. dim. 67x100 cm, a prosječna visina okna je 1.40m.
Obračun je po komadu izvedenog okna, a u cijeni je uključena izvedba podloge i temelja, dobava i ugradnja armature i betona, izrada i demontaža oplata i skela, svi prijevozi i prijenosi, rad na ugradbi i njezi betona, izvedba kinete i priključaka s obradom sljubnica, ugradnja stupaljki, izvedba ležaja i okvira poklopca, postavljanje poklopca 400KN, uklanjanje oplata i otpada te čišćenje okoliša.
</t>
  </si>
  <si>
    <t>Izrada donjeg nosivog sloja od mehanički zbijene drobljene kamene mješavine 0/60 debljine min 45cm na kolniku , min 40cm na parkiralištu i min 30cm na pješačkoj stazi. 
Zbijanje vršiti vibrovaljcima do traženog modula stišljivosti propisane projektom.</t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</si>
  <si>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izvedene površine.</t>
    </r>
  </si>
  <si>
    <r>
      <t>Proizvodnja, prijevoz i ugradnja habajućeg sloja od asfaltbetona (HS-AB) debljine prema projektu:
- AB 8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standardnoga graničnog područja granulometrijskog sastava kamene smjese karbonatnog sastava,
- AB 11E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užega graničnog područja granulometrijskog sastava kamene smjese 
Habajući sloj – asfalt beton proizvodi se u postrojenjima za spravljanje asfaltnih mješavina – asfaltnim bazama s kontroliranim pojedinim materijalima i kontroliranim postrojenjem te se prevozi na mjesto ugradnje.
Ugradnja HS-AB vrši se strojno strojevima za razastiranje – finišerima i sabijanje valjcima, statičkim, vibracionim i valjcima s točkovima na pneumaticima.</t>
    </r>
  </si>
  <si>
    <r>
      <t>a) Ispitivanje modula stišljivosti  Ms svih slojeva 
    nasipa i posteljice na svakih 500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</si>
  <si>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r>
      <t>b) Ispitivanje modula stišljovosti Ms tamponskog
    sloja sloja na svakih 500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</si>
  <si>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t>3-04.5.1
3-04.5.2
3-04.6</t>
  </si>
  <si>
    <t>Na vrhu slivnika ugraditi ljevano željeznu rešetku  400x400 mm nosivosti 400 kN. Ostali radovi za kompletno dovršenje slivnika i ispitivanje vodonepropusnosti. Ukoliko se slivnici spajaju direktno na kanalizaciju spojevi se moraju izvesti sifonski.</t>
  </si>
  <si>
    <t xml:space="preserve">U stavku ulazi: Iskop jame za slivnik s utovarom i odvozom na deponiju, izrada dna slivnika od betona C16/20 d=15cm, dobava i ugradnja gotovih betonskih cijevi Ø 500 mm, izrada obloge slivnika u okrugloj oplati od betona   C16/20 d=10cm, probijanje slivnika te povezivanje sa slivničkom cjevovodom, zatrpavanje ostatka jame šljunkom uz nabijanje istog. </t>
  </si>
  <si>
    <t>6.4.</t>
  </si>
  <si>
    <t>2.7.</t>
  </si>
  <si>
    <t>2-09</t>
  </si>
  <si>
    <t>2-09.1</t>
  </si>
  <si>
    <t>IZRADA NASIPA OD ZEMLJANIH MATERIJALA</t>
  </si>
  <si>
    <t>Po kubičnom metru stvarno izvedenog nasipa.</t>
  </si>
  <si>
    <t xml:space="preserve">Nabava, dobava i razastiranje zemljanog materijala, te grubo planiranje i sabijanje materijala prema dimenzijama i nagibima iz projekta. Debljina nasipnog sloja mora biti u skladu s vrstom nasipnog materijala te uporabljenim građevinskim strojevima. Traženi modul stišljivosti mjeren kružnom pločom promjera Ø300 mm mora biti Ms≥25 MN/m2. </t>
  </si>
  <si>
    <r>
      <t xml:space="preserve">Izrada slivnika od betonskih cijevi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500 mm  dubine 2,00 do 2,50 m, s taložnicom min. dubine 1,0 m.</t>
    </r>
  </si>
  <si>
    <t>GRAĐEVINA:</t>
  </si>
  <si>
    <t>TD. BROJ:</t>
  </si>
  <si>
    <t xml:space="preserve">       63 - 2012</t>
  </si>
  <si>
    <t>ZOP:</t>
  </si>
  <si>
    <t xml:space="preserve">       101 - 2012</t>
  </si>
  <si>
    <t>STRUKOVNA ODREDNICA:</t>
  </si>
  <si>
    <t xml:space="preserve">      GRAĐEVINSKI PROJEKT</t>
  </si>
  <si>
    <t xml:space="preserve">  REKONSTRUKCIJA TRGA SV. JOSIPA I TRGA HRVATSKIH BRANITELJA</t>
  </si>
  <si>
    <t>Stavka obuhvaća i pronalaženje deponije, odvoz uklonjenog materijala na deponiju udaljenosti do 10 km i sve troškove deponiranja ili po potrebi zbrinjavanja prema važećim propisima.</t>
  </si>
  <si>
    <t>ZAŠTITA ILI PREMJEŠTANJE POSTOJEĆIH KOMUNALNIH INSTALACIJA</t>
  </si>
  <si>
    <t>LOCIRANJE I OZNAČAVANJE TOČNE POZICIJE POSTOJEĆIH INSTALACIJA</t>
  </si>
  <si>
    <t>Obilježavanje obaviti uz pomoć vlasnika instalacija i uz njihovu suglasnost. Podatke treba unijeti u geodetsku snimku postojećeg stanja, kao bitne podloge za naknadno iskolčenje kanalizacije.</t>
  </si>
  <si>
    <t>Obuhvaćeni su svi potrebni radovi, troškovi, pomoćna sredstva i dr. za pronalaženje i obilježavanje-iskolčenje položaja instalacija.</t>
  </si>
  <si>
    <t>Izvođač nudi ukupnu cijenu za sve instalacije.</t>
  </si>
  <si>
    <t>kpl</t>
  </si>
  <si>
    <t>1.4.</t>
  </si>
  <si>
    <t>1.4.1</t>
  </si>
  <si>
    <t>1.4.2</t>
  </si>
  <si>
    <t>1.4.3</t>
  </si>
  <si>
    <t>1.4.4</t>
  </si>
  <si>
    <t>1.4.5</t>
  </si>
  <si>
    <t xml:space="preserve">U jediničnu cijenu uključiti sav potreban rad i materijal (betone, oplate, armaturu, rubnjake, opločnjake i ostalo.). </t>
  </si>
  <si>
    <t>1.9.</t>
  </si>
  <si>
    <t>ISHOĐENJA SUGLASNOSTI</t>
  </si>
  <si>
    <t>Ishođenje svih potrebnih suglasnosti potrebnih prije početka izvođenja radova. Stavka obuhvaća sav potreban rad i materijal za ishođenje traženih suglasnosti temeljem posebnih uvjeta nadležnih tijela u zoni zahvata, te po potrebi sav rad na izradi elaborata.</t>
  </si>
  <si>
    <t>6.3.1</t>
  </si>
  <si>
    <t>6.3.2</t>
  </si>
  <si>
    <t>6.3.3</t>
  </si>
  <si>
    <t>Rad se mjeri po metru uklonjenog cjevovoda.</t>
  </si>
  <si>
    <t>2.8. TROŠKOVNIK</t>
  </si>
  <si>
    <t>Iskolčenje trase obuhvaća sva geodetska mjerenja, kojima se podaci iz projekta prenose na teren ili s terena u projekte, osiguranje osi iskolčene trase, profiliranje, obnavljanje i održavanje iskolčenih oznaka na terenu za sve vrijeme građenja, odnosno do predaje radova investitoru.
Cijena obuhvaća i izradu geodetske snimke izvedenog stanja s prijavom nadležnom uredu za katastarske poslove i predaja podataka naručitelju u *.dwg formatu.</t>
  </si>
  <si>
    <t xml:space="preserve"> - iskolčenje građevine prema geod. Projektu</t>
  </si>
  <si>
    <t>Lociranje i označavanje točne pozicije postojećih podzemnih instalacija (HEP, TK kablovi, vodovod, plinovod, i sl.) probnim iskopima. Probne iskope izvoditi na svakih 10-50 m.</t>
  </si>
  <si>
    <t xml:space="preserve">Zaštita i premještanje postojećih instalacija za vrijeme trajanja radova uključivo sve potrebne predradnje na lociranju, ručnom otkopu te denivelacijama istih na mjestima gdje se utvrdi da je potrebno. </t>
  </si>
  <si>
    <t>Nadzor ostalih korisnika prema posebnim uvjetima za vrijeme trajanja radova  (HEP, HT, plin, vodovod..)</t>
  </si>
  <si>
    <t>Podizanje ili spuštanje poklopaca revizionih okana postojećih infrastrukturnih objekata na projektiranu visinu asfalta. Korekcija visine poklopca je predviđena u visini do 50 cm. Stavka uključuje demontažu poklopca, okvira poklopca, razbijanje betona do potrebne visine ili dobetoniravanje na potrebnu visinu kao i ponovnu ugradnju istog poklopca ili hidranta. Ukoliko se poklopac, nakon rekonstrukcije prometnice, nalazi u prometnom profilu potrebno ga je zamijeniti poklopcem istih dimenzija nosivosti 400 kN.</t>
  </si>
  <si>
    <t>Dobava i izvedba zamjenskog sloja otkopanog materijala od mehanički zbijenog drobljenog kamenog materijala 0-64 mm. Nasipavanje izvesti u potrebnoj visini u slojevima 30-40 cm sa potrebnim zbijanjem.</t>
  </si>
  <si>
    <t>Stavka uključuje: planiranje i poravnjanje eventualnih neravnina na temeljnom tlu, nabavu, dobava i polaganje geotekstila kvalitete i klasifikacije prema OTU na  prometnim i parkirališnim površinama. Geotekstil tip 400g/m2.</t>
  </si>
  <si>
    <t>Nabava, dobava i ugradnja slivničkog cjevovoda od korugiranih polipropilenskih cijevi SN8 Ø200 mm.
U jediničnu cijenu uključen je sav rad, iskopi, odvozi, izrada pješćene postoljice debljine 10 cm i zasipa od pjesjka debljine 20 cm iznad tjemena cijevi, spojni komadi, brtvila te dodatni materijal i pribor potreban za potpunu i propisanu ugradnju i spajanje slivničkog cjevovoda na slivnike i kanalizacijska okna. Spojevi na kanalizaciju se moraju izvesti sifonski.</t>
  </si>
  <si>
    <t xml:space="preserve">Zahtjevi kvalitete su: stupanj zbijenosti Sz=100%, Ms=100 MN/m2. </t>
  </si>
  <si>
    <t>• BNS 32A debljine 8 cm na kolniku</t>
  </si>
  <si>
    <t>Cijena obuhvaća sav potreban materijal i rad, izradu podloge, fugiranjen sve do potpunog dovršenja.</t>
  </si>
  <si>
    <t>Nakon iskopa rov se zatrpava drobljenim kamenim materijalom 0/60 u slojevima od 30 cm s mehaničkim zbijanjem.</t>
  </si>
  <si>
    <t>UKLANJANJE I ZATRPAVANJE NAPUŠTENOG KANALIZACIJSKOG CJEVOVODA</t>
  </si>
  <si>
    <t>Uklanjanje i zatrpavanje napuštenog kanalizacijskog cjevovoda izvedenog na trasi prometnice.</t>
  </si>
  <si>
    <t>Stavkom je obuhvaćen sav potreban rad, materijal, transport i deponiranja potrebna za uklanjanje  kanalizacijskog cjevovoda.</t>
  </si>
  <si>
    <t>Projektant je predvidio dužinu cjevovoda, a obračun se radi prema stvarno izvršenim radovima ovjerenim od strane nadzornog inženjera.</t>
  </si>
  <si>
    <t>d) Plan kontrole izvedbe bet. Konstrukcije i tekuća            kontrola ugrađenog betona.</t>
  </si>
  <si>
    <t xml:space="preserve">Valjanje, planiranje i humusiranje ravnih zelenih površina na otocima kod parkirališta, pješačkih staza u centru naselja i sl. Stavka obuhvaća nabavu, dobavu i planiranje sa humusom u slojevima debljine 20 cm prema projektu i zasijavanje travom (hidrosjetva). Razastrti sloj humusa je potrebno uvaljati laganim valjkom. U slučaju suhog i vrućeg vremena potrebno je vlažiti zasijane površine. Po fino uređenom humusnom sloju sije se trava. Vrsta i mješavina trave odabire se u ovisnosti o ekološkim uvjetima zbog sigurnosti rasta vegetacije. Količina sjemena iznosi oko 5,1-8,0 g/m2, a gnojiva oko 80 g/m2. </t>
  </si>
  <si>
    <t>Nakon izrade humusnog sloja i travnate vegetacije, površine se moraju njegovati do konačnog rasta, a ako je potrebno pokositi 1-2 puta.</t>
  </si>
  <si>
    <r>
      <t xml:space="preserve">Radovima je potrebno obuhvatiti iskop postojećeg cjevovoda BC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60 cm položenog na prosječnoj dubini od 120 cm i pripadajućih revizijskih okana te odvoz iskopanog materijala na deponiju građ. otpada.</t>
    </r>
  </si>
  <si>
    <t>1.1.3</t>
  </si>
  <si>
    <t>Betonska podloga se ugrađuje na uređenu podlogu prema projektu najniže klase C 20/25; u količini od 0.02m3/m'.
Drenažne cijevi su tvornički proizvedene perforirane cijevi od tvrdog PVC profila 15cm umotane u geotekstil 200gr/m.
Ugradnja filtarskog sloja od drenažnog šljunka prema projektu izvodi se nakon ugradnje drenažne cijevi, u količini od 0.1 m3/m'.</t>
  </si>
  <si>
    <t>4.</t>
  </si>
  <si>
    <t>U Zagrebu, travnja 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</si>
</sst>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#,##0.00;&quot;&quot;"/>
    <numFmt numFmtId="165" formatCode="#,##0.00\ &quot;kn&quot;"/>
    <numFmt numFmtId="166" formatCode="_(* #,##0.00_);_(* \(#,##0.00\);_(* &quot;-&quot;??_);_(@_)"/>
  </numFmts>
  <fonts count="45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2"/>
      <name val="HRHelvetica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color rgb="FF006100"/>
      <name val="Arial"/>
      <family val="2"/>
      <charset val="238"/>
    </font>
    <font>
      <sz val="10"/>
      <color rgb="FF9C0006"/>
      <name val="Arial"/>
      <family val="2"/>
      <charset val="238"/>
    </font>
    <font>
      <i/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5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HRHelvetica"/>
    </font>
    <font>
      <b/>
      <sz val="10"/>
      <name val="Swis721 LtCn BT"/>
      <family val="2"/>
    </font>
    <font>
      <b/>
      <sz val="10"/>
      <name val="Arial Narrow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Arial Narrow"/>
      <family val="2"/>
      <charset val="238"/>
    </font>
    <font>
      <sz val="11"/>
      <name val="HRHelvetica"/>
    </font>
    <font>
      <b/>
      <sz val="10"/>
      <name val="HRHelvetica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theme="5" tint="0.399945066682943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9">
    <xf numFmtId="0" fontId="0" fillId="0" borderId="0"/>
    <xf numFmtId="0" fontId="1" fillId="0" borderId="0"/>
    <xf numFmtId="0" fontId="2" fillId="0" borderId="0"/>
    <xf numFmtId="0" fontId="6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3" fillId="4" borderId="0" applyNumberFormat="0" applyBorder="0" applyAlignment="0" applyProtection="0"/>
    <xf numFmtId="2" fontId="12" fillId="3" borderId="0" applyBorder="0" applyAlignment="0" applyProtection="0"/>
    <xf numFmtId="0" fontId="11" fillId="0" borderId="0"/>
    <xf numFmtId="0" fontId="2" fillId="0" borderId="0"/>
    <xf numFmtId="49" fontId="2" fillId="0" borderId="0">
      <alignment vertical="justify" wrapText="1"/>
    </xf>
    <xf numFmtId="0" fontId="6" fillId="6" borderId="7" applyNumberFormat="0" applyAlignment="0" applyProtection="0"/>
    <xf numFmtId="0" fontId="15" fillId="7" borderId="0" applyNumberFormat="0" applyBorder="0" applyAlignment="0" applyProtection="0"/>
    <xf numFmtId="0" fontId="16" fillId="8" borderId="8" applyNumberFormat="0" applyAlignment="0" applyProtection="0"/>
    <xf numFmtId="0" fontId="17" fillId="0" borderId="9" applyNumberFormat="0" applyFill="0" applyAlignment="0" applyProtection="0"/>
    <xf numFmtId="0" fontId="6" fillId="0" borderId="0"/>
    <xf numFmtId="0" fontId="18" fillId="0" borderId="0" applyNumberFormat="0" applyFill="0" applyBorder="0" applyAlignment="0" applyProtection="0"/>
    <xf numFmtId="0" fontId="19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8" borderId="10" applyNumberFormat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8" fillId="0" borderId="13" applyNumberFormat="0" applyFill="0" applyAlignment="0" applyProtection="0"/>
    <xf numFmtId="0" fontId="28" fillId="21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12" borderId="10" applyNumberFormat="0" applyAlignment="0" applyProtection="0"/>
    <xf numFmtId="0" fontId="16" fillId="8" borderId="8" applyNumberFormat="0" applyAlignment="0" applyProtection="0"/>
    <xf numFmtId="0" fontId="16" fillId="8" borderId="8" applyNumberFormat="0" applyAlignment="0" applyProtection="0"/>
    <xf numFmtId="0" fontId="6" fillId="6" borderId="7" applyNumberFormat="0" applyAlignment="0" applyProtection="0"/>
    <xf numFmtId="0" fontId="15" fillId="7" borderId="0" applyNumberFormat="0" applyBorder="0" applyAlignment="0" applyProtection="0"/>
    <xf numFmtId="0" fontId="16" fillId="8" borderId="8" applyNumberFormat="0" applyAlignment="0" applyProtection="0"/>
    <xf numFmtId="0" fontId="15" fillId="7" borderId="0" applyNumberFormat="0" applyBorder="0" applyAlignment="0" applyProtection="0"/>
    <xf numFmtId="0" fontId="6" fillId="6" borderId="7" applyNumberFormat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8" borderId="10" applyNumberFormat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8" fillId="0" borderId="13" applyNumberFormat="0" applyFill="0" applyAlignment="0" applyProtection="0"/>
    <xf numFmtId="0" fontId="28" fillId="21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12" borderId="10" applyNumberFormat="0" applyAlignment="0" applyProtection="0"/>
    <xf numFmtId="0" fontId="15" fillId="7" borderId="0" applyNumberFormat="0" applyBorder="0" applyAlignment="0" applyProtection="0"/>
    <xf numFmtId="0" fontId="6" fillId="6" borderId="7" applyNumberFormat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8" borderId="10" applyNumberFormat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8" fillId="0" borderId="13" applyNumberFormat="0" applyFill="0" applyAlignment="0" applyProtection="0"/>
    <xf numFmtId="0" fontId="28" fillId="21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12" borderId="10" applyNumberFormat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8" borderId="10" applyNumberFormat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18" fillId="0" borderId="13" applyNumberFormat="0" applyFill="0" applyAlignment="0" applyProtection="0"/>
    <xf numFmtId="0" fontId="28" fillId="21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12" borderId="10" applyNumberFormat="0" applyAlignment="0" applyProtection="0"/>
    <xf numFmtId="0" fontId="6" fillId="0" borderId="0"/>
    <xf numFmtId="166" fontId="6" fillId="0" borderId="0" applyFont="0" applyFill="0" applyBorder="0" applyAlignment="0" applyProtection="0"/>
  </cellStyleXfs>
  <cellXfs count="213">
    <xf numFmtId="0" fontId="0" fillId="0" borderId="0" xfId="0"/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0" borderId="0" xfId="0" applyFont="1"/>
    <xf numFmtId="4" fontId="2" fillId="0" borderId="0" xfId="0" applyNumberFormat="1" applyFont="1" applyAlignment="1"/>
    <xf numFmtId="4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justify" vertical="top" wrapText="1" readingOrder="1"/>
    </xf>
    <xf numFmtId="49" fontId="2" fillId="0" borderId="0" xfId="0" applyNumberFormat="1" applyFont="1" applyBorder="1" applyAlignment="1">
      <alignment horizontal="left" vertical="top" indent="1"/>
    </xf>
    <xf numFmtId="49" fontId="3" fillId="0" borderId="0" xfId="0" applyNumberFormat="1" applyFont="1" applyAlignment="1">
      <alignment horizontal="left" vertical="top"/>
    </xf>
    <xf numFmtId="0" fontId="2" fillId="0" borderId="0" xfId="0" quotePrefix="1" applyNumberFormat="1" applyFont="1" applyBorder="1" applyAlignment="1">
      <alignment horizontal="justify" vertical="top" wrapText="1" readingOrder="1"/>
    </xf>
    <xf numFmtId="0" fontId="3" fillId="0" borderId="0" xfId="0" applyNumberFormat="1" applyFont="1" applyBorder="1" applyAlignment="1">
      <alignment horizontal="justify" vertical="top" wrapText="1" readingOrder="1"/>
    </xf>
    <xf numFmtId="0" fontId="9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justify" vertical="top" wrapText="1" readingOrder="1"/>
    </xf>
    <xf numFmtId="49" fontId="2" fillId="0" borderId="0" xfId="0" applyNumberFormat="1" applyFont="1" applyBorder="1" applyAlignment="1">
      <alignment horizontal="center" readingOrder="1"/>
    </xf>
    <xf numFmtId="49" fontId="3" fillId="0" borderId="0" xfId="0" applyNumberFormat="1" applyFont="1" applyBorder="1" applyAlignment="1">
      <alignment horizontal="center" vertical="center" readingOrder="1"/>
    </xf>
    <xf numFmtId="49" fontId="2" fillId="0" borderId="0" xfId="0" applyNumberFormat="1" applyFont="1" applyAlignment="1">
      <alignment horizontal="center" vertical="center" readingOrder="1"/>
    </xf>
    <xf numFmtId="49" fontId="2" fillId="0" borderId="0" xfId="0" applyNumberFormat="1" applyFont="1" applyBorder="1" applyAlignment="1">
      <alignment horizontal="center" vertical="center" readingOrder="1"/>
    </xf>
    <xf numFmtId="4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justify" wrapText="1" readingOrder="1"/>
    </xf>
    <xf numFmtId="49" fontId="2" fillId="0" borderId="0" xfId="0" applyNumberFormat="1" applyFont="1" applyAlignment="1">
      <alignment horizontal="left" vertical="top" indent="1"/>
    </xf>
    <xf numFmtId="0" fontId="2" fillId="0" borderId="0" xfId="0" applyNumberFormat="1" applyFont="1" applyBorder="1" applyAlignment="1">
      <alignment horizontal="left" vertical="top" wrapText="1" readingOrder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14" fillId="0" borderId="0" xfId="0" applyNumberFormat="1" applyFont="1" applyAlignment="1">
      <alignment horizontal="justify" vertical="top" wrapText="1" readingOrder="1"/>
    </xf>
    <xf numFmtId="4" fontId="3" fillId="0" borderId="0" xfId="0" applyNumberFormat="1" applyFont="1" applyBorder="1" applyAlignment="1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5" borderId="2" xfId="0" applyNumberFormat="1" applyFont="1" applyFill="1" applyBorder="1" applyAlignment="1">
      <alignment horizontal="left" vertical="center"/>
    </xf>
    <xf numFmtId="0" fontId="3" fillId="5" borderId="2" xfId="0" applyNumberFormat="1" applyFont="1" applyFill="1" applyBorder="1" applyAlignment="1">
      <alignment horizontal="justify" vertical="center" wrapText="1" readingOrder="1"/>
    </xf>
    <xf numFmtId="49" fontId="2" fillId="5" borderId="2" xfId="0" applyNumberFormat="1" applyFont="1" applyFill="1" applyBorder="1" applyAlignment="1">
      <alignment horizontal="center" vertical="center" readingOrder="1"/>
    </xf>
    <xf numFmtId="4" fontId="2" fillId="5" borderId="2" xfId="0" applyNumberFormat="1" applyFont="1" applyFill="1" applyBorder="1" applyAlignment="1">
      <alignment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readingOrder="1"/>
    </xf>
    <xf numFmtId="49" fontId="8" fillId="5" borderId="1" xfId="0" applyNumberFormat="1" applyFont="1" applyFill="1" applyBorder="1" applyAlignment="1">
      <alignment horizontal="center" vertical="center" readingOrder="1"/>
    </xf>
    <xf numFmtId="4" fontId="8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left"/>
    </xf>
    <xf numFmtId="0" fontId="3" fillId="5" borderId="2" xfId="0" applyNumberFormat="1" applyFont="1" applyFill="1" applyBorder="1" applyAlignment="1">
      <alignment horizontal="justify" wrapText="1" readingOrder="1"/>
    </xf>
    <xf numFmtId="49" fontId="3" fillId="5" borderId="2" xfId="0" applyNumberFormat="1" applyFont="1" applyFill="1" applyBorder="1" applyAlignment="1">
      <alignment horizontal="center" vertical="center" readingOrder="1"/>
    </xf>
    <xf numFmtId="4" fontId="3" fillId="5" borderId="2" xfId="0" applyNumberFormat="1" applyFont="1" applyFill="1" applyBorder="1" applyAlignment="1"/>
    <xf numFmtId="49" fontId="9" fillId="5" borderId="1" xfId="0" applyNumberFormat="1" applyFont="1" applyFill="1" applyBorder="1" applyAlignment="1">
      <alignment horizontal="center" vertical="center" wrapText="1" readingOrder="1"/>
    </xf>
    <xf numFmtId="49" fontId="2" fillId="5" borderId="2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5" borderId="2" xfId="0" applyNumberFormat="1" applyFont="1" applyFill="1" applyBorder="1" applyAlignment="1">
      <alignment horizontal="left" vertical="top" indent="1"/>
    </xf>
    <xf numFmtId="49" fontId="2" fillId="0" borderId="0" xfId="0" applyNumberFormat="1" applyFont="1" applyBorder="1" applyAlignment="1">
      <alignment horizontal="left" vertical="top"/>
    </xf>
    <xf numFmtId="49" fontId="2" fillId="5" borderId="2" xfId="0" applyNumberFormat="1" applyFont="1" applyFill="1" applyBorder="1" applyAlignment="1">
      <alignment horizontal="left" indent="1"/>
    </xf>
    <xf numFmtId="0" fontId="2" fillId="0" borderId="3" xfId="0" applyNumberFormat="1" applyFont="1" applyBorder="1" applyAlignment="1">
      <alignment horizontal="justify" wrapText="1" readingOrder="1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justify" vertical="center" wrapText="1" readingOrder="1"/>
    </xf>
    <xf numFmtId="49" fontId="2" fillId="0" borderId="0" xfId="0" applyNumberFormat="1" applyFont="1" applyFill="1" applyBorder="1" applyAlignment="1">
      <alignment horizontal="center" vertical="center" readingOrder="1"/>
    </xf>
    <xf numFmtId="4" fontId="2" fillId="0" borderId="0" xfId="0" applyNumberFormat="1" applyFont="1" applyFill="1" applyBorder="1" applyAlignment="1">
      <alignment vertical="center"/>
    </xf>
    <xf numFmtId="0" fontId="32" fillId="0" borderId="0" xfId="207" applyFont="1"/>
    <xf numFmtId="165" fontId="32" fillId="0" borderId="0" xfId="207" applyNumberFormat="1" applyFont="1"/>
    <xf numFmtId="0" fontId="36" fillId="0" borderId="0" xfId="207" applyFont="1"/>
    <xf numFmtId="0" fontId="35" fillId="0" borderId="0" xfId="207" applyFont="1" applyFill="1" applyBorder="1" applyAlignment="1">
      <alignment horizontal="center" vertical="top"/>
    </xf>
    <xf numFmtId="0" fontId="35" fillId="0" borderId="0" xfId="207" applyFont="1" applyFill="1" applyBorder="1" applyAlignment="1">
      <alignment horizontal="right" vertical="center" wrapText="1"/>
    </xf>
    <xf numFmtId="0" fontId="35" fillId="0" borderId="0" xfId="207" quotePrefix="1" applyFont="1" applyFill="1" applyBorder="1" applyAlignment="1">
      <alignment horizontal="right" vertical="center"/>
    </xf>
    <xf numFmtId="4" fontId="35" fillId="0" borderId="0" xfId="207" applyNumberFormat="1" applyFont="1" applyFill="1" applyBorder="1" applyAlignment="1">
      <alignment horizontal="centerContinuous" vertical="center"/>
    </xf>
    <xf numFmtId="4" fontId="35" fillId="0" borderId="0" xfId="207" applyNumberFormat="1" applyFont="1" applyFill="1" applyBorder="1" applyAlignment="1">
      <alignment horizontal="center"/>
    </xf>
    <xf numFmtId="165" fontId="35" fillId="0" borderId="0" xfId="207" applyNumberFormat="1" applyFont="1" applyFill="1" applyBorder="1" applyAlignment="1">
      <alignment horizontal="centerContinuous"/>
    </xf>
    <xf numFmtId="0" fontId="35" fillId="0" borderId="0" xfId="207" applyFont="1" applyFill="1" applyBorder="1" applyAlignment="1">
      <alignment horizontal="center" vertical="top" textRotation="90" wrapText="1"/>
    </xf>
    <xf numFmtId="4" fontId="35" fillId="0" borderId="0" xfId="207" applyNumberFormat="1" applyFont="1" applyFill="1" applyBorder="1" applyAlignment="1">
      <alignment horizontal="center" vertical="center"/>
    </xf>
    <xf numFmtId="165" fontId="35" fillId="0" borderId="0" xfId="207" applyNumberFormat="1" applyFont="1" applyFill="1" applyBorder="1" applyAlignment="1">
      <alignment horizontal="center" vertical="center"/>
    </xf>
    <xf numFmtId="0" fontId="35" fillId="0" borderId="0" xfId="207" applyFont="1" applyFill="1" applyBorder="1" applyAlignment="1">
      <alignment horizontal="left" vertical="center"/>
    </xf>
    <xf numFmtId="165" fontId="34" fillId="0" borderId="0" xfId="207" applyNumberFormat="1" applyFont="1" applyFill="1" applyBorder="1" applyAlignment="1">
      <alignment horizontal="right" vertical="center"/>
    </xf>
    <xf numFmtId="0" fontId="36" fillId="0" borderId="0" xfId="207" applyFont="1" applyFill="1"/>
    <xf numFmtId="0" fontId="36" fillId="0" borderId="0" xfId="207" applyFont="1" applyBorder="1"/>
    <xf numFmtId="4" fontId="32" fillId="0" borderId="0" xfId="207" applyNumberFormat="1" applyFont="1"/>
    <xf numFmtId="0" fontId="36" fillId="0" borderId="0" xfId="207" applyFont="1" applyFill="1" applyBorder="1" applyAlignment="1">
      <alignment horizontal="left" vertical="center"/>
    </xf>
    <xf numFmtId="165" fontId="36" fillId="0" borderId="0" xfId="207" applyNumberFormat="1" applyFont="1" applyFill="1"/>
    <xf numFmtId="0" fontId="37" fillId="0" borderId="0" xfId="207" applyFont="1" applyFill="1"/>
    <xf numFmtId="0" fontId="37" fillId="0" borderId="0" xfId="207" applyFont="1"/>
    <xf numFmtId="165" fontId="39" fillId="0" borderId="0" xfId="208" applyNumberFormat="1" applyFont="1"/>
    <xf numFmtId="0" fontId="32" fillId="0" borderId="0" xfId="207" applyFont="1" applyBorder="1"/>
    <xf numFmtId="0" fontId="38" fillId="0" borderId="0" xfId="207" applyFont="1" applyFill="1" applyBorder="1" applyAlignment="1">
      <alignment horizontal="left" vertical="center" wrapText="1"/>
    </xf>
    <xf numFmtId="0" fontId="35" fillId="0" borderId="0" xfId="207" applyFont="1" applyFill="1"/>
    <xf numFmtId="0" fontId="33" fillId="0" borderId="0" xfId="207" applyFont="1" applyFill="1" applyBorder="1" applyAlignment="1">
      <alignment horizontal="left" vertical="center" wrapText="1"/>
    </xf>
    <xf numFmtId="0" fontId="35" fillId="0" borderId="0" xfId="207" applyFont="1" applyFill="1" applyBorder="1"/>
    <xf numFmtId="0" fontId="3" fillId="0" borderId="23" xfId="207" applyFont="1" applyFill="1" applyBorder="1" applyAlignment="1">
      <alignment horizontal="center" vertical="top" textRotation="90" wrapText="1"/>
    </xf>
    <xf numFmtId="0" fontId="42" fillId="0" borderId="0" xfId="207" applyFont="1" applyFill="1" applyBorder="1" applyAlignment="1">
      <alignment horizontal="left" vertical="center"/>
    </xf>
    <xf numFmtId="0" fontId="3" fillId="0" borderId="0" xfId="207" applyFont="1" applyFill="1" applyBorder="1" applyAlignment="1">
      <alignment horizontal="center" vertical="center"/>
    </xf>
    <xf numFmtId="4" fontId="3" fillId="0" borderId="0" xfId="207" applyNumberFormat="1" applyFont="1" applyFill="1" applyBorder="1" applyAlignment="1">
      <alignment horizontal="center" vertical="center"/>
    </xf>
    <xf numFmtId="165" fontId="3" fillId="0" borderId="24" xfId="207" applyNumberFormat="1" applyFont="1" applyFill="1" applyBorder="1" applyAlignment="1">
      <alignment horizontal="center" vertical="center"/>
    </xf>
    <xf numFmtId="49" fontId="7" fillId="5" borderId="25" xfId="207" applyNumberFormat="1" applyFont="1" applyFill="1" applyBorder="1" applyAlignment="1">
      <alignment horizontal="center" vertical="center" wrapText="1"/>
    </xf>
    <xf numFmtId="0" fontId="7" fillId="5" borderId="17" xfId="207" applyFont="1" applyFill="1" applyBorder="1" applyAlignment="1">
      <alignment horizontal="left" vertical="center"/>
    </xf>
    <xf numFmtId="0" fontId="7" fillId="5" borderId="17" xfId="207" applyFont="1" applyFill="1" applyBorder="1" applyAlignment="1">
      <alignment horizontal="center" vertical="center"/>
    </xf>
    <xf numFmtId="4" fontId="7" fillId="5" borderId="17" xfId="207" applyNumberFormat="1" applyFont="1" applyFill="1" applyBorder="1" applyAlignment="1">
      <alignment horizontal="center" vertical="center"/>
    </xf>
    <xf numFmtId="165" fontId="7" fillId="5" borderId="26" xfId="207" applyNumberFormat="1" applyFont="1" applyFill="1" applyBorder="1" applyAlignment="1">
      <alignment horizontal="right" vertical="center"/>
    </xf>
    <xf numFmtId="49" fontId="7" fillId="0" borderId="23" xfId="207" applyNumberFormat="1" applyFont="1" applyFill="1" applyBorder="1" applyAlignment="1">
      <alignment horizontal="center" vertical="center" wrapText="1"/>
    </xf>
    <xf numFmtId="0" fontId="7" fillId="0" borderId="0" xfId="207" applyFont="1" applyFill="1" applyBorder="1" applyAlignment="1">
      <alignment horizontal="left" vertical="center"/>
    </xf>
    <xf numFmtId="0" fontId="7" fillId="0" borderId="0" xfId="207" applyFont="1" applyFill="1" applyBorder="1" applyAlignment="1">
      <alignment horizontal="center" vertical="center"/>
    </xf>
    <xf numFmtId="4" fontId="7" fillId="0" borderId="0" xfId="207" applyNumberFormat="1" applyFont="1" applyFill="1" applyBorder="1" applyAlignment="1">
      <alignment horizontal="center" vertical="center"/>
    </xf>
    <xf numFmtId="165" fontId="7" fillId="0" borderId="24" xfId="207" applyNumberFormat="1" applyFont="1" applyFill="1" applyBorder="1" applyAlignment="1">
      <alignment horizontal="right" vertical="center"/>
    </xf>
    <xf numFmtId="49" fontId="7" fillId="0" borderId="25" xfId="207" applyNumberFormat="1" applyFont="1" applyFill="1" applyBorder="1" applyAlignment="1">
      <alignment horizontal="center" vertical="center" wrapText="1"/>
    </xf>
    <xf numFmtId="0" fontId="7" fillId="0" borderId="17" xfId="207" applyFont="1" applyFill="1" applyBorder="1" applyAlignment="1">
      <alignment horizontal="left" vertical="center"/>
    </xf>
    <xf numFmtId="0" fontId="7" fillId="0" borderId="17" xfId="207" applyFont="1" applyFill="1" applyBorder="1" applyAlignment="1">
      <alignment horizontal="center" vertical="center"/>
    </xf>
    <xf numFmtId="4" fontId="7" fillId="0" borderId="17" xfId="207" applyNumberFormat="1" applyFont="1" applyFill="1" applyBorder="1" applyAlignment="1">
      <alignment horizontal="center" vertical="center"/>
    </xf>
    <xf numFmtId="165" fontId="7" fillId="0" borderId="26" xfId="207" applyNumberFormat="1" applyFont="1" applyFill="1" applyBorder="1" applyAlignment="1">
      <alignment horizontal="right" vertical="center"/>
    </xf>
    <xf numFmtId="0" fontId="1" fillId="0" borderId="23" xfId="207" applyFont="1" applyFill="1" applyBorder="1" applyAlignment="1">
      <alignment horizontal="center" vertical="top"/>
    </xf>
    <xf numFmtId="0" fontId="1" fillId="0" borderId="0" xfId="207" applyFont="1" applyFill="1" applyBorder="1"/>
    <xf numFmtId="0" fontId="1" fillId="0" borderId="0" xfId="207" applyFont="1" applyFill="1" applyBorder="1" applyAlignment="1">
      <alignment horizontal="center" vertical="center"/>
    </xf>
    <xf numFmtId="4" fontId="1" fillId="0" borderId="0" xfId="207" applyNumberFormat="1" applyFont="1" applyFill="1" applyBorder="1" applyAlignment="1">
      <alignment horizontal="center" vertical="center"/>
    </xf>
    <xf numFmtId="4" fontId="1" fillId="0" borderId="0" xfId="207" applyNumberFormat="1" applyFont="1" applyFill="1" applyBorder="1" applyAlignment="1">
      <alignment horizontal="center"/>
    </xf>
    <xf numFmtId="165" fontId="1" fillId="0" borderId="24" xfId="207" applyNumberFormat="1" applyFont="1" applyFill="1" applyBorder="1"/>
    <xf numFmtId="0" fontId="1" fillId="5" borderId="18" xfId="207" applyFont="1" applyFill="1" applyBorder="1" applyAlignment="1">
      <alignment horizontal="left" vertical="center"/>
    </xf>
    <xf numFmtId="0" fontId="7" fillId="5" borderId="16" xfId="207" applyFont="1" applyFill="1" applyBorder="1" applyAlignment="1">
      <alignment horizontal="left" vertical="center"/>
    </xf>
    <xf numFmtId="0" fontId="1" fillId="5" borderId="16" xfId="207" applyFont="1" applyFill="1" applyBorder="1" applyAlignment="1">
      <alignment horizontal="left" vertical="center"/>
    </xf>
    <xf numFmtId="165" fontId="7" fillId="5" borderId="19" xfId="207" applyNumberFormat="1" applyFont="1" applyFill="1" applyBorder="1" applyAlignment="1">
      <alignment horizontal="right" vertical="center"/>
    </xf>
    <xf numFmtId="0" fontId="1" fillId="0" borderId="0" xfId="207" applyFont="1" applyBorder="1" applyAlignment="1">
      <alignment horizontal="center" vertical="top"/>
    </xf>
    <xf numFmtId="0" fontId="1" fillId="0" borderId="0" xfId="207" applyFont="1" applyBorder="1"/>
    <xf numFmtId="0" fontId="1" fillId="0" borderId="0" xfId="207" applyFont="1" applyBorder="1" applyAlignment="1">
      <alignment horizontal="center" vertical="center"/>
    </xf>
    <xf numFmtId="4" fontId="1" fillId="0" borderId="0" xfId="207" applyNumberFormat="1" applyFont="1" applyBorder="1" applyAlignment="1">
      <alignment horizontal="center" vertical="center"/>
    </xf>
    <xf numFmtId="4" fontId="1" fillId="0" borderId="0" xfId="207" applyNumberFormat="1" applyFont="1" applyBorder="1" applyAlignment="1">
      <alignment horizontal="center"/>
    </xf>
    <xf numFmtId="165" fontId="1" fillId="0" borderId="0" xfId="207" applyNumberFormat="1" applyFont="1" applyBorder="1"/>
    <xf numFmtId="0" fontId="1" fillId="22" borderId="18" xfId="207" applyFont="1" applyFill="1" applyBorder="1" applyAlignment="1">
      <alignment horizontal="left" vertical="center"/>
    </xf>
    <xf numFmtId="0" fontId="7" fillId="22" borderId="16" xfId="207" applyFont="1" applyFill="1" applyBorder="1" applyAlignment="1">
      <alignment horizontal="left" vertical="center"/>
    </xf>
    <xf numFmtId="0" fontId="1" fillId="22" borderId="16" xfId="207" applyFont="1" applyFill="1" applyBorder="1" applyAlignment="1">
      <alignment horizontal="left" vertical="center"/>
    </xf>
    <xf numFmtId="165" fontId="7" fillId="22" borderId="19" xfId="207" applyNumberFormat="1" applyFont="1" applyFill="1" applyBorder="1" applyAlignment="1">
      <alignment horizontal="right" vertical="center"/>
    </xf>
    <xf numFmtId="0" fontId="3" fillId="0" borderId="0" xfId="207" applyFont="1" applyFill="1" applyBorder="1" applyAlignment="1">
      <alignment horizontal="left" vertical="center"/>
    </xf>
    <xf numFmtId="0" fontId="1" fillId="2" borderId="18" xfId="207" applyFont="1" applyFill="1" applyBorder="1" applyAlignment="1">
      <alignment horizontal="left" vertical="center"/>
    </xf>
    <xf numFmtId="0" fontId="7" fillId="2" borderId="16" xfId="207" applyFont="1" applyFill="1" applyBorder="1" applyAlignment="1">
      <alignment horizontal="left" vertical="center"/>
    </xf>
    <xf numFmtId="0" fontId="1" fillId="2" borderId="16" xfId="207" applyFont="1" applyFill="1" applyBorder="1" applyAlignment="1">
      <alignment horizontal="left" vertical="center"/>
    </xf>
    <xf numFmtId="49" fontId="7" fillId="2" borderId="16" xfId="207" applyNumberFormat="1" applyFont="1" applyFill="1" applyBorder="1" applyAlignment="1">
      <alignment horizontal="center" vertical="center"/>
    </xf>
    <xf numFmtId="165" fontId="7" fillId="2" borderId="19" xfId="207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justify" vertical="top" wrapText="1" readingOrder="1"/>
    </xf>
    <xf numFmtId="49" fontId="2" fillId="0" borderId="0" xfId="0" applyNumberFormat="1" applyFont="1" applyAlignment="1">
      <alignment horizontal="left" vertical="top" wrapText="1"/>
    </xf>
    <xf numFmtId="49" fontId="2" fillId="0" borderId="4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wrapText="1" readingOrder="1"/>
    </xf>
    <xf numFmtId="49" fontId="2" fillId="0" borderId="4" xfId="0" applyNumberFormat="1" applyFont="1" applyBorder="1" applyAlignment="1">
      <alignment horizontal="center" readingOrder="1"/>
    </xf>
    <xf numFmtId="4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/>
    <xf numFmtId="49" fontId="2" fillId="0" borderId="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wrapText="1" readingOrder="1"/>
    </xf>
    <xf numFmtId="49" fontId="2" fillId="0" borderId="5" xfId="0" applyNumberFormat="1" applyFont="1" applyBorder="1" applyAlignment="1">
      <alignment horizontal="center" readingOrder="1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164" fontId="2" fillId="0" borderId="5" xfId="0" applyNumberFormat="1" applyFont="1" applyBorder="1"/>
    <xf numFmtId="0" fontId="8" fillId="0" borderId="0" xfId="0" applyNumberFormat="1" applyFont="1" applyAlignment="1">
      <alignment horizontal="left" vertical="top" wrapText="1" readingOrder="1"/>
    </xf>
    <xf numFmtId="49" fontId="3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vertical="top" indent="1"/>
    </xf>
    <xf numFmtId="0" fontId="2" fillId="0" borderId="2" xfId="0" applyNumberFormat="1" applyFont="1" applyBorder="1" applyAlignment="1">
      <alignment horizontal="justify" wrapText="1" readingOrder="1"/>
    </xf>
    <xf numFmtId="49" fontId="2" fillId="0" borderId="2" xfId="0" applyNumberFormat="1" applyFont="1" applyBorder="1" applyAlignment="1">
      <alignment horizontal="center" readingOrder="1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/>
    <xf numFmtId="49" fontId="2" fillId="0" borderId="0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horizontal="justify" vertical="top" wrapText="1" readingOrder="1"/>
    </xf>
    <xf numFmtId="0" fontId="8" fillId="0" borderId="0" xfId="0" applyNumberFormat="1" applyFont="1" applyBorder="1" applyAlignment="1">
      <alignment horizontal="left" vertical="top" wrapText="1" readingOrder="1"/>
    </xf>
    <xf numFmtId="0" fontId="2" fillId="0" borderId="2" xfId="0" quotePrefix="1" applyNumberFormat="1" applyFont="1" applyBorder="1" applyAlignment="1">
      <alignment horizontal="justify" vertical="top" wrapText="1" readingOrder="1"/>
    </xf>
    <xf numFmtId="49" fontId="2" fillId="0" borderId="2" xfId="0" applyNumberFormat="1" applyFont="1" applyBorder="1" applyAlignment="1">
      <alignment horizontal="distributed" readingOrder="1"/>
    </xf>
    <xf numFmtId="49" fontId="2" fillId="0" borderId="0" xfId="0" applyNumberFormat="1" applyFont="1" applyBorder="1" applyAlignment="1">
      <alignment horizontal="right" readingOrder="1"/>
    </xf>
    <xf numFmtId="0" fontId="9" fillId="0" borderId="0" xfId="0" applyNumberFormat="1" applyFont="1" applyAlignment="1">
      <alignment horizontal="justify" vertical="top" wrapText="1" readingOrder="1"/>
    </xf>
    <xf numFmtId="0" fontId="2" fillId="0" borderId="4" xfId="0" applyNumberFormat="1" applyFont="1" applyBorder="1" applyAlignment="1">
      <alignment horizontal="justify" vertical="top" wrapText="1" readingOrder="1"/>
    </xf>
    <xf numFmtId="49" fontId="2" fillId="0" borderId="6" xfId="0" applyNumberFormat="1" applyFont="1" applyBorder="1" applyAlignment="1">
      <alignment horizontal="left" vertical="top"/>
    </xf>
    <xf numFmtId="0" fontId="2" fillId="0" borderId="6" xfId="0" applyNumberFormat="1" applyFont="1" applyBorder="1" applyAlignment="1">
      <alignment horizontal="justify" vertical="top" wrapText="1" readingOrder="1"/>
    </xf>
    <xf numFmtId="49" fontId="2" fillId="0" borderId="6" xfId="0" applyNumberFormat="1" applyFont="1" applyBorder="1" applyAlignment="1">
      <alignment horizontal="center" readingOrder="1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164" fontId="2" fillId="0" borderId="6" xfId="0" applyNumberFormat="1" applyFont="1" applyBorder="1"/>
    <xf numFmtId="49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0" fontId="2" fillId="0" borderId="0" xfId="0" applyNumberFormat="1" applyFont="1" applyBorder="1" applyAlignment="1">
      <alignment horizontal="justify" vertical="center" wrapText="1" readingOrder="1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4" xfId="0" quotePrefix="1" applyNumberFormat="1" applyFont="1" applyBorder="1" applyAlignment="1">
      <alignment horizontal="justify" vertical="center" wrapText="1" readingOrder="1"/>
    </xf>
    <xf numFmtId="49" fontId="2" fillId="0" borderId="4" xfId="0" applyNumberFormat="1" applyFont="1" applyBorder="1" applyAlignment="1">
      <alignment horizontal="center" vertical="center" readingOrder="1"/>
    </xf>
    <xf numFmtId="4" fontId="2" fillId="0" borderId="4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quotePrefix="1" applyNumberFormat="1" applyFont="1" applyBorder="1" applyAlignment="1">
      <alignment horizontal="justify" vertical="center" wrapText="1" readingOrder="1"/>
    </xf>
    <xf numFmtId="49" fontId="2" fillId="0" borderId="2" xfId="0" applyNumberFormat="1" applyFont="1" applyBorder="1" applyAlignment="1">
      <alignment horizontal="center" vertical="center" readingOrder="1"/>
    </xf>
    <xf numFmtId="4" fontId="2" fillId="0" borderId="2" xfId="0" applyNumberFormat="1" applyFont="1" applyBorder="1" applyAlignment="1">
      <alignment vertical="center"/>
    </xf>
    <xf numFmtId="0" fontId="2" fillId="0" borderId="0" xfId="0" quotePrefix="1" applyNumberFormat="1" applyFont="1" applyBorder="1" applyAlignment="1">
      <alignment horizontal="left" vertical="top" wrapText="1" readingOrder="1"/>
    </xf>
    <xf numFmtId="0" fontId="2" fillId="0" borderId="4" xfId="0" quotePrefix="1" applyNumberFormat="1" applyFont="1" applyBorder="1" applyAlignment="1">
      <alignment horizontal="justify" vertical="top" wrapText="1" readingOrder="1"/>
    </xf>
    <xf numFmtId="4" fontId="2" fillId="0" borderId="4" xfId="0" applyNumberFormat="1" applyFont="1" applyBorder="1" applyAlignment="1"/>
    <xf numFmtId="49" fontId="3" fillId="0" borderId="0" xfId="0" applyNumberFormat="1" applyFont="1" applyBorder="1" applyAlignment="1">
      <alignment horizontal="left" vertical="top"/>
    </xf>
    <xf numFmtId="4" fontId="7" fillId="0" borderId="17" xfId="207" applyNumberFormat="1" applyFont="1" applyFill="1" applyBorder="1" applyAlignment="1">
      <alignment horizontal="center" vertical="center" wrapText="1"/>
    </xf>
    <xf numFmtId="165" fontId="7" fillId="0" borderId="26" xfId="207" applyNumberFormat="1" applyFont="1" applyFill="1" applyBorder="1" applyAlignment="1">
      <alignment horizontal="right" vertical="center" wrapText="1"/>
    </xf>
    <xf numFmtId="0" fontId="7" fillId="0" borderId="0" xfId="207" applyFont="1" applyFill="1" applyBorder="1" applyAlignment="1">
      <alignment horizontal="center" vertical="center" wrapText="1" readingOrder="1"/>
    </xf>
    <xf numFmtId="0" fontId="7" fillId="0" borderId="0" xfId="0" applyNumberFormat="1" applyFont="1" applyBorder="1" applyAlignment="1">
      <alignment horizontal="left" vertical="center" wrapText="1" readingOrder="1"/>
    </xf>
    <xf numFmtId="0" fontId="2" fillId="0" borderId="0" xfId="207" applyFont="1"/>
    <xf numFmtId="0" fontId="44" fillId="0" borderId="29" xfId="207" applyFont="1" applyFill="1" applyBorder="1" applyAlignment="1">
      <alignment horizontal="center" vertical="center" wrapText="1"/>
    </xf>
    <xf numFmtId="0" fontId="44" fillId="0" borderId="27" xfId="207" applyFont="1" applyFill="1" applyBorder="1" applyAlignment="1">
      <alignment horizontal="center" vertical="center" wrapText="1"/>
    </xf>
    <xf numFmtId="0" fontId="44" fillId="0" borderId="28" xfId="207" applyFont="1" applyFill="1" applyBorder="1" applyAlignment="1">
      <alignment horizontal="center" vertical="center" wrapText="1"/>
    </xf>
    <xf numFmtId="0" fontId="44" fillId="0" borderId="30" xfId="207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justify" vertical="top" wrapText="1" readingOrder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 wrapText="1" readingOrder="1"/>
    </xf>
    <xf numFmtId="0" fontId="32" fillId="0" borderId="0" xfId="207" applyFont="1" applyAlignment="1">
      <alignment horizontal="justify" vertical="top" wrapText="1" readingOrder="1"/>
    </xf>
    <xf numFmtId="0" fontId="32" fillId="0" borderId="0" xfId="207" applyFont="1" applyAlignment="1">
      <alignment wrapText="1"/>
    </xf>
    <xf numFmtId="0" fontId="2" fillId="0" borderId="0" xfId="0" applyNumberFormat="1" applyFont="1" applyAlignment="1">
      <alignment horizontal="justify" vertical="top" wrapText="1" readingOrder="1"/>
    </xf>
    <xf numFmtId="0" fontId="2" fillId="0" borderId="0" xfId="0" applyNumberFormat="1" applyFont="1" applyAlignment="1">
      <alignment horizontal="justify" vertical="top" wrapText="1" readingOrder="1"/>
    </xf>
    <xf numFmtId="0" fontId="3" fillId="0" borderId="32" xfId="207" applyFont="1" applyFill="1" applyBorder="1" applyAlignment="1">
      <alignment vertical="center" wrapText="1"/>
    </xf>
    <xf numFmtId="0" fontId="3" fillId="0" borderId="20" xfId="207" applyFont="1" applyFill="1" applyBorder="1" applyAlignment="1">
      <alignment vertical="center" wrapText="1"/>
    </xf>
    <xf numFmtId="0" fontId="3" fillId="0" borderId="22" xfId="207" applyFont="1" applyFill="1" applyBorder="1" applyAlignment="1">
      <alignment vertical="center" wrapText="1"/>
    </xf>
    <xf numFmtId="0" fontId="3" fillId="0" borderId="31" xfId="207" applyFont="1" applyFill="1" applyBorder="1" applyAlignment="1">
      <alignment horizontal="left" vertical="center"/>
    </xf>
    <xf numFmtId="0" fontId="3" fillId="0" borderId="17" xfId="207" applyFont="1" applyFill="1" applyBorder="1" applyAlignment="1">
      <alignment horizontal="left" vertical="center"/>
    </xf>
    <xf numFmtId="0" fontId="3" fillId="0" borderId="26" xfId="207" applyFont="1" applyFill="1" applyBorder="1" applyAlignment="1">
      <alignment horizontal="left" vertical="center"/>
    </xf>
    <xf numFmtId="0" fontId="3" fillId="0" borderId="33" xfId="207" applyFont="1" applyFill="1" applyBorder="1" applyAlignment="1">
      <alignment horizontal="left" vertical="center"/>
    </xf>
    <xf numFmtId="0" fontId="3" fillId="0" borderId="34" xfId="207" applyFont="1" applyFill="1" applyBorder="1" applyAlignment="1">
      <alignment horizontal="left" vertical="center"/>
    </xf>
    <xf numFmtId="0" fontId="3" fillId="0" borderId="35" xfId="207" applyFont="1" applyFill="1" applyBorder="1" applyAlignment="1">
      <alignment horizontal="left" vertical="center"/>
    </xf>
    <xf numFmtId="0" fontId="40" fillId="5" borderId="21" xfId="207" applyFont="1" applyFill="1" applyBorder="1" applyAlignment="1">
      <alignment horizontal="center" vertical="center"/>
    </xf>
    <xf numFmtId="0" fontId="41" fillId="5" borderId="20" xfId="207" applyFont="1" applyFill="1" applyBorder="1" applyAlignment="1">
      <alignment horizontal="center"/>
    </xf>
    <xf numFmtId="0" fontId="41" fillId="5" borderId="22" xfId="207" applyFont="1" applyFill="1" applyBorder="1" applyAlignment="1">
      <alignment horizontal="center"/>
    </xf>
  </cellXfs>
  <cellStyles count="209">
    <cellStyle name="20% - Isticanje1 2" xfId="51"/>
    <cellStyle name="20% - Isticanje1 3" xfId="95"/>
    <cellStyle name="20% - Isticanje1 4" xfId="134"/>
    <cellStyle name="20% - Isticanje1 5" xfId="171"/>
    <cellStyle name="20% - Isticanje2 2" xfId="52"/>
    <cellStyle name="20% - Isticanje2 3" xfId="96"/>
    <cellStyle name="20% - Isticanje2 4" xfId="135"/>
    <cellStyle name="20% - Isticanje2 5" xfId="172"/>
    <cellStyle name="20% - Isticanje3 2" xfId="53"/>
    <cellStyle name="20% - Isticanje3 3" xfId="97"/>
    <cellStyle name="20% - Isticanje3 4" xfId="136"/>
    <cellStyle name="20% - Isticanje3 5" xfId="173"/>
    <cellStyle name="20% - Isticanje4 2" xfId="54"/>
    <cellStyle name="20% - Isticanje4 3" xfId="98"/>
    <cellStyle name="20% - Isticanje4 4" xfId="137"/>
    <cellStyle name="20% - Isticanje4 5" xfId="174"/>
    <cellStyle name="20% - Isticanje5 2" xfId="55"/>
    <cellStyle name="20% - Isticanje5 3" xfId="99"/>
    <cellStyle name="20% - Isticanje5 4" xfId="138"/>
    <cellStyle name="20% - Isticanje5 5" xfId="175"/>
    <cellStyle name="20% - Isticanje6 2" xfId="56"/>
    <cellStyle name="20% - Isticanje6 3" xfId="100"/>
    <cellStyle name="20% - Isticanje6 4" xfId="139"/>
    <cellStyle name="20% - Isticanje6 5" xfId="176"/>
    <cellStyle name="40% - Isticanje2 2" xfId="57"/>
    <cellStyle name="40% - Isticanje2 3" xfId="101"/>
    <cellStyle name="40% - Isticanje2 4" xfId="140"/>
    <cellStyle name="40% - Isticanje2 5" xfId="177"/>
    <cellStyle name="40% - Isticanje3 2" xfId="58"/>
    <cellStyle name="40% - Isticanje3 3" xfId="102"/>
    <cellStyle name="40% - Isticanje3 4" xfId="141"/>
    <cellStyle name="40% - Isticanje3 5" xfId="178"/>
    <cellStyle name="40% - Isticanje4 2" xfId="59"/>
    <cellStyle name="40% - Isticanje4 3" xfId="103"/>
    <cellStyle name="40% - Isticanje4 4" xfId="142"/>
    <cellStyle name="40% - Isticanje4 5" xfId="179"/>
    <cellStyle name="40% - Isticanje5 2" xfId="60"/>
    <cellStyle name="40% - Isticanje5 3" xfId="104"/>
    <cellStyle name="40% - Isticanje5 4" xfId="143"/>
    <cellStyle name="40% - Isticanje5 5" xfId="180"/>
    <cellStyle name="40% - Isticanje6 2" xfId="61"/>
    <cellStyle name="40% - Isticanje6 3" xfId="105"/>
    <cellStyle name="40% - Isticanje6 4" xfId="144"/>
    <cellStyle name="40% - Isticanje6 5" xfId="181"/>
    <cellStyle name="40% - Naglasak1 2" xfId="62"/>
    <cellStyle name="40% - Naglasak1 3" xfId="106"/>
    <cellStyle name="40% - Naglasak1 4" xfId="145"/>
    <cellStyle name="40% - Naglasak1 5" xfId="182"/>
    <cellStyle name="60% - Isticanje1 2" xfId="63"/>
    <cellStyle name="60% - Isticanje1 3" xfId="107"/>
    <cellStyle name="60% - Isticanje1 4" xfId="146"/>
    <cellStyle name="60% - Isticanje1 5" xfId="183"/>
    <cellStyle name="60% - Isticanje2 2" xfId="64"/>
    <cellStyle name="60% - Isticanje2 3" xfId="108"/>
    <cellStyle name="60% - Isticanje2 4" xfId="147"/>
    <cellStyle name="60% - Isticanje2 5" xfId="184"/>
    <cellStyle name="60% - Isticanje3 2" xfId="65"/>
    <cellStyle name="60% - Isticanje3 3" xfId="109"/>
    <cellStyle name="60% - Isticanje3 4" xfId="148"/>
    <cellStyle name="60% - Isticanje3 5" xfId="185"/>
    <cellStyle name="60% - Isticanje4 2" xfId="66"/>
    <cellStyle name="60% - Isticanje4 3" xfId="110"/>
    <cellStyle name="60% - Isticanje4 4" xfId="149"/>
    <cellStyle name="60% - Isticanje4 5" xfId="186"/>
    <cellStyle name="60% - Isticanje5 2" xfId="67"/>
    <cellStyle name="60% - Isticanje5 3" xfId="111"/>
    <cellStyle name="60% - Isticanje5 4" xfId="150"/>
    <cellStyle name="60% - Isticanje5 5" xfId="187"/>
    <cellStyle name="60% - Isticanje6 2" xfId="68"/>
    <cellStyle name="60% - Isticanje6 3" xfId="112"/>
    <cellStyle name="60% - Isticanje6 4" xfId="151"/>
    <cellStyle name="60% - Isticanje6 5" xfId="188"/>
    <cellStyle name="b - kolona_Troškovnik 1" xfId="43"/>
    <cellStyle name="Bilješka 2" xfId="44"/>
    <cellStyle name="Bilješka 3" xfId="89"/>
    <cellStyle name="Bilješka 4" xfId="93"/>
    <cellStyle name="Bilješka 5" xfId="132"/>
    <cellStyle name="Dobro 2" xfId="40"/>
    <cellStyle name="Dobro 3" xfId="45"/>
    <cellStyle name="Dobro 4" xfId="90"/>
    <cellStyle name="Dobro 5" xfId="92"/>
    <cellStyle name="Dobro 6" xfId="131"/>
    <cellStyle name="Isticanje1 2" xfId="69"/>
    <cellStyle name="Isticanje1 3" xfId="113"/>
    <cellStyle name="Isticanje1 4" xfId="152"/>
    <cellStyle name="Isticanje1 5" xfId="189"/>
    <cellStyle name="Isticanje2 2" xfId="70"/>
    <cellStyle name="Isticanje2 3" xfId="114"/>
    <cellStyle name="Isticanje2 4" xfId="153"/>
    <cellStyle name="Isticanje2 5" xfId="190"/>
    <cellStyle name="Isticanje3 2" xfId="71"/>
    <cellStyle name="Isticanje3 3" xfId="115"/>
    <cellStyle name="Isticanje3 4" xfId="154"/>
    <cellStyle name="Isticanje3 5" xfId="191"/>
    <cellStyle name="Isticanje4 2" xfId="72"/>
    <cellStyle name="Isticanje4 3" xfId="116"/>
    <cellStyle name="Isticanje4 4" xfId="155"/>
    <cellStyle name="Isticanje4 5" xfId="192"/>
    <cellStyle name="Isticanje5 2" xfId="73"/>
    <cellStyle name="Isticanje5 3" xfId="117"/>
    <cellStyle name="Isticanje5 4" xfId="156"/>
    <cellStyle name="Isticanje5 5" xfId="193"/>
    <cellStyle name="Isticanje6 2" xfId="74"/>
    <cellStyle name="Isticanje6 3" xfId="118"/>
    <cellStyle name="Isticanje6 4" xfId="157"/>
    <cellStyle name="Isticanje6 5" xfId="194"/>
    <cellStyle name="Izlaz 2" xfId="46"/>
    <cellStyle name="Izlaz 3" xfId="91"/>
    <cellStyle name="Izlaz 4" xfId="88"/>
    <cellStyle name="Izlaz 5" xfId="87"/>
    <cellStyle name="Izračun 2" xfId="75"/>
    <cellStyle name="Izračun 3" xfId="119"/>
    <cellStyle name="Izračun 4" xfId="158"/>
    <cellStyle name="Izračun 5" xfId="195"/>
    <cellStyle name="Loše 2" xfId="39"/>
    <cellStyle name="Loše 3" xfId="76"/>
    <cellStyle name="Loše 4" xfId="120"/>
    <cellStyle name="Loše 5" xfId="159"/>
    <cellStyle name="Loše 6" xfId="196"/>
    <cellStyle name="Naslov 1 1" xfId="47"/>
    <cellStyle name="Naslov 1 2" xfId="77"/>
    <cellStyle name="Naslov 1 3" xfId="121"/>
    <cellStyle name="Naslov 1 4" xfId="160"/>
    <cellStyle name="Naslov 1 5" xfId="197"/>
    <cellStyle name="Naslov 2 2" xfId="78"/>
    <cellStyle name="Naslov 2 3" xfId="122"/>
    <cellStyle name="Naslov 2 4" xfId="161"/>
    <cellStyle name="Naslov 2 5" xfId="198"/>
    <cellStyle name="Naslov 3 2" xfId="79"/>
    <cellStyle name="Naslov 3 3" xfId="123"/>
    <cellStyle name="Naslov 3 4" xfId="162"/>
    <cellStyle name="Naslov 3 5" xfId="199"/>
    <cellStyle name="Naslov 4 2" xfId="80"/>
    <cellStyle name="Naslov 4 3" xfId="124"/>
    <cellStyle name="Naslov 4 4" xfId="163"/>
    <cellStyle name="Naslov 4 5" xfId="200"/>
    <cellStyle name="Neutralno 2" xfId="81"/>
    <cellStyle name="Neutralno 3" xfId="125"/>
    <cellStyle name="Neutralno 4" xfId="164"/>
    <cellStyle name="Neutralno 5" xfId="201"/>
    <cellStyle name="Normal 2" xfId="48"/>
    <cellStyle name="Normal 3" xfId="42"/>
    <cellStyle name="Normal 4" xfId="50"/>
    <cellStyle name="Normalno" xfId="0" builtinId="0"/>
    <cellStyle name="Normalno 2" xfId="3"/>
    <cellStyle name="Normalno 2 2" xfId="41"/>
    <cellStyle name="Obično 10" xfId="16"/>
    <cellStyle name="Obično 11" xfId="18"/>
    <cellStyle name="Obično 12" xfId="20"/>
    <cellStyle name="Obično 13" xfId="22"/>
    <cellStyle name="Obično 14" xfId="24"/>
    <cellStyle name="Obično 15" xfId="26"/>
    <cellStyle name="Obično 16" xfId="28"/>
    <cellStyle name="Obično 17" xfId="30"/>
    <cellStyle name="Obično 18" xfId="32"/>
    <cellStyle name="Obično 19" xfId="34"/>
    <cellStyle name="Obično 2" xfId="1"/>
    <cellStyle name="Obično 20" xfId="37"/>
    <cellStyle name="Obično 3" xfId="2"/>
    <cellStyle name="Obično 3 10" xfId="21"/>
    <cellStyle name="Obično 3 11" xfId="23"/>
    <cellStyle name="Obično 3 12" xfId="25"/>
    <cellStyle name="Obično 3 13" xfId="27"/>
    <cellStyle name="Obično 3 14" xfId="29"/>
    <cellStyle name="Obično 3 15" xfId="31"/>
    <cellStyle name="Obično 3 16" xfId="33"/>
    <cellStyle name="Obično 3 17" xfId="35"/>
    <cellStyle name="Obično 3 18" xfId="36"/>
    <cellStyle name="Obično 3 19" xfId="38"/>
    <cellStyle name="Obično 3 2" xfId="5"/>
    <cellStyle name="Obično 3 20" xfId="4"/>
    <cellStyle name="Obično 3 3" xfId="7"/>
    <cellStyle name="Obično 3 4" xfId="9"/>
    <cellStyle name="Obično 3 5" xfId="11"/>
    <cellStyle name="Obično 3 6" xfId="13"/>
    <cellStyle name="Obično 3 7" xfId="15"/>
    <cellStyle name="Obično 3 8" xfId="17"/>
    <cellStyle name="Obično 3 9" xfId="19"/>
    <cellStyle name="Obično 4" xfId="6"/>
    <cellStyle name="Obično 5" xfId="207"/>
    <cellStyle name="Obično 6" xfId="8"/>
    <cellStyle name="Obično 7" xfId="10"/>
    <cellStyle name="Obično 8" xfId="12"/>
    <cellStyle name="Obično 9" xfId="14"/>
    <cellStyle name="Povezana ćelija 2" xfId="82"/>
    <cellStyle name="Povezana ćelija 3" xfId="126"/>
    <cellStyle name="Povezana ćelija 4" xfId="165"/>
    <cellStyle name="Povezana ćelija 5" xfId="202"/>
    <cellStyle name="Provjera ćelije 2" xfId="83"/>
    <cellStyle name="Provjera ćelije 3" xfId="127"/>
    <cellStyle name="Provjera ćelije 4" xfId="166"/>
    <cellStyle name="Provjera ćelije 5" xfId="203"/>
    <cellStyle name="Tekst objašnjenja 2" xfId="84"/>
    <cellStyle name="Tekst objašnjenja 3" xfId="128"/>
    <cellStyle name="Tekst objašnjenja 4" xfId="167"/>
    <cellStyle name="Tekst objašnjenja 5" xfId="204"/>
    <cellStyle name="Tekst upozorenja 2" xfId="49"/>
    <cellStyle name="Tekst upozorenja 3" xfId="94"/>
    <cellStyle name="Tekst upozorenja 4" xfId="133"/>
    <cellStyle name="Tekst upozorenja 5" xfId="170"/>
    <cellStyle name="Ukupni zbroj 2" xfId="85"/>
    <cellStyle name="Ukupni zbroj 3" xfId="129"/>
    <cellStyle name="Ukupni zbroj 4" xfId="168"/>
    <cellStyle name="Ukupni zbroj 5" xfId="205"/>
    <cellStyle name="Unos 2" xfId="86"/>
    <cellStyle name="Unos 3" xfId="130"/>
    <cellStyle name="Unos 4" xfId="169"/>
    <cellStyle name="Unos 5" xfId="206"/>
    <cellStyle name="Zarez 2" xfId="2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8241</xdr:colOff>
      <xdr:row>0</xdr:row>
      <xdr:rowOff>83285</xdr:rowOff>
    </xdr:from>
    <xdr:to>
      <xdr:col>8</xdr:col>
      <xdr:colOff>15596</xdr:colOff>
      <xdr:row>0</xdr:row>
      <xdr:rowOff>801564</xdr:rowOff>
    </xdr:to>
    <xdr:pic>
      <xdr:nvPicPr>
        <xdr:cNvPr id="2" name="Slika 1" descr="_Zaglavlj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41" y="83285"/>
          <a:ext cx="6150980" cy="718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58799</xdr:rowOff>
    </xdr:from>
    <xdr:to>
      <xdr:col>7</xdr:col>
      <xdr:colOff>172593</xdr:colOff>
      <xdr:row>0</xdr:row>
      <xdr:rowOff>776353</xdr:rowOff>
    </xdr:to>
    <xdr:pic>
      <xdr:nvPicPr>
        <xdr:cNvPr id="2" name="Slika 1" descr="_Zaglavlj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8799"/>
          <a:ext cx="6144768" cy="7175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8241</xdr:colOff>
      <xdr:row>0</xdr:row>
      <xdr:rowOff>83285</xdr:rowOff>
    </xdr:from>
    <xdr:to>
      <xdr:col>8</xdr:col>
      <xdr:colOff>410896</xdr:colOff>
      <xdr:row>0</xdr:row>
      <xdr:rowOff>847725</xdr:rowOff>
    </xdr:to>
    <xdr:pic>
      <xdr:nvPicPr>
        <xdr:cNvPr id="2" name="Slika 1" descr="_Zaglavlj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41" y="83285"/>
          <a:ext cx="6546280" cy="7644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58799</xdr:rowOff>
    </xdr:from>
    <xdr:to>
      <xdr:col>7</xdr:col>
      <xdr:colOff>172593</xdr:colOff>
      <xdr:row>0</xdr:row>
      <xdr:rowOff>776353</xdr:rowOff>
    </xdr:to>
    <xdr:pic>
      <xdr:nvPicPr>
        <xdr:cNvPr id="2" name="Slika 1" descr="_Zaglavlj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8799"/>
          <a:ext cx="6144768" cy="717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H269"/>
  <sheetViews>
    <sheetView showZeros="0" topLeftCell="B28" zoomScaleNormal="100" zoomScaleSheetLayoutView="100" workbookViewId="0">
      <selection activeCell="H270" sqref="H270"/>
    </sheetView>
  </sheetViews>
  <sheetFormatPr defaultRowHeight="12.75"/>
  <cols>
    <col min="1" max="1" width="0" style="3" hidden="1" customWidth="1"/>
    <col min="2" max="2" width="5.7109375" style="28" bestFit="1" customWidth="1"/>
    <col min="3" max="3" width="7.7109375" style="20" bestFit="1" customWidth="1"/>
    <col min="4" max="4" width="42.7109375" style="199" customWidth="1"/>
    <col min="5" max="5" width="4.5703125" style="15" bestFit="1" customWidth="1"/>
    <col min="6" max="6" width="9" style="4" customWidth="1"/>
    <col min="7" max="7" width="10.7109375" style="4" customWidth="1"/>
    <col min="8" max="8" width="11.7109375" style="4" bestFit="1" customWidth="1"/>
    <col min="9" max="16384" width="9.140625" style="3"/>
  </cols>
  <sheetData>
    <row r="1" spans="2:8" ht="70.5" customHeight="1"/>
    <row r="2" spans="2:8" s="11" customFormat="1" ht="32.25" customHeight="1">
      <c r="B2" s="33" t="s">
        <v>10</v>
      </c>
      <c r="C2" s="42" t="s">
        <v>106</v>
      </c>
      <c r="D2" s="35" t="s">
        <v>105</v>
      </c>
      <c r="E2" s="34" t="s">
        <v>14</v>
      </c>
      <c r="F2" s="36" t="s">
        <v>12</v>
      </c>
      <c r="G2" s="37" t="s">
        <v>11</v>
      </c>
      <c r="H2" s="36" t="s">
        <v>13</v>
      </c>
    </row>
    <row r="3" spans="2:8" ht="9.75" customHeight="1">
      <c r="C3" s="7"/>
      <c r="D3" s="10"/>
      <c r="E3" s="14"/>
      <c r="F3" s="1"/>
      <c r="G3" s="1"/>
      <c r="H3" s="1"/>
    </row>
    <row r="4" spans="2:8" ht="19.5" customHeight="1">
      <c r="C4" s="7"/>
      <c r="D4" s="186" t="s">
        <v>255</v>
      </c>
      <c r="E4" s="14"/>
      <c r="F4" s="1"/>
      <c r="G4" s="1"/>
      <c r="H4" s="1"/>
    </row>
    <row r="5" spans="2:8" ht="9.75" customHeight="1">
      <c r="C5" s="7"/>
      <c r="D5" s="10"/>
      <c r="E5" s="14"/>
      <c r="F5" s="1"/>
      <c r="G5" s="1"/>
      <c r="H5" s="1"/>
    </row>
    <row r="6" spans="2:8" s="27" customFormat="1" ht="18" customHeight="1">
      <c r="B6" s="29"/>
      <c r="C6" s="43"/>
      <c r="D6" s="30" t="s">
        <v>174</v>
      </c>
      <c r="E6" s="31"/>
      <c r="F6" s="32"/>
      <c r="G6" s="32"/>
      <c r="H6" s="32"/>
    </row>
    <row r="7" spans="2:8" s="27" customFormat="1" ht="9.9499999999999993" customHeight="1">
      <c r="B7" s="49"/>
      <c r="C7" s="50"/>
      <c r="D7" s="51"/>
      <c r="E7" s="52"/>
      <c r="F7" s="53"/>
      <c r="G7" s="53"/>
      <c r="H7" s="53"/>
    </row>
    <row r="8" spans="2:8" ht="282" customHeight="1">
      <c r="B8" s="18"/>
      <c r="C8" s="7"/>
      <c r="D8" s="6" t="s">
        <v>175</v>
      </c>
      <c r="E8" s="6"/>
      <c r="F8" s="6"/>
      <c r="G8" s="6"/>
      <c r="H8" s="1"/>
    </row>
    <row r="9" spans="2:8" ht="18" customHeight="1">
      <c r="C9" s="7"/>
      <c r="D9" s="10"/>
      <c r="E9" s="14"/>
      <c r="F9" s="1"/>
      <c r="G9" s="2"/>
      <c r="H9" s="1"/>
    </row>
    <row r="10" spans="2:8" s="27" customFormat="1" ht="18" customHeight="1">
      <c r="B10" s="29" t="s">
        <v>36</v>
      </c>
      <c r="C10" s="43"/>
      <c r="D10" s="30" t="s">
        <v>15</v>
      </c>
      <c r="E10" s="31"/>
      <c r="F10" s="32"/>
      <c r="G10" s="32"/>
      <c r="H10" s="32"/>
    </row>
    <row r="11" spans="2:8">
      <c r="B11" s="18"/>
      <c r="C11" s="7"/>
      <c r="D11" s="6"/>
      <c r="E11" s="16"/>
      <c r="F11" s="5"/>
      <c r="G11" s="5"/>
      <c r="H11" s="5"/>
    </row>
    <row r="12" spans="2:8">
      <c r="B12" s="28" t="s">
        <v>20</v>
      </c>
      <c r="C12" s="44" t="s">
        <v>16</v>
      </c>
      <c r="D12" s="127" t="s">
        <v>17</v>
      </c>
    </row>
    <row r="13" spans="2:8">
      <c r="C13" s="44" t="s">
        <v>78</v>
      </c>
      <c r="D13" s="127" t="s">
        <v>18</v>
      </c>
    </row>
    <row r="14" spans="2:8" ht="140.25">
      <c r="C14" s="128"/>
      <c r="D14" s="6" t="s">
        <v>256</v>
      </c>
    </row>
    <row r="15" spans="2:8" ht="38.25">
      <c r="C15" s="44"/>
      <c r="D15" s="6" t="s">
        <v>54</v>
      </c>
    </row>
    <row r="16" spans="2:8">
      <c r="C16" s="44"/>
      <c r="D16" s="6" t="s">
        <v>19</v>
      </c>
    </row>
    <row r="17" spans="2:8" ht="15" customHeight="1">
      <c r="B17" s="129" t="s">
        <v>107</v>
      </c>
      <c r="C17" s="130"/>
      <c r="D17" s="131" t="s">
        <v>257</v>
      </c>
      <c r="E17" s="132" t="s">
        <v>55</v>
      </c>
      <c r="F17" s="133">
        <v>0.2</v>
      </c>
      <c r="G17" s="134">
        <v>5000</v>
      </c>
      <c r="H17" s="135">
        <f t="shared" ref="H17:H19" si="0">F17*G17</f>
        <v>1000</v>
      </c>
    </row>
    <row r="18" spans="2:8">
      <c r="B18" s="129" t="s">
        <v>108</v>
      </c>
      <c r="C18" s="130"/>
      <c r="D18" s="131" t="s">
        <v>109</v>
      </c>
      <c r="E18" s="132" t="s">
        <v>55</v>
      </c>
      <c r="F18" s="133">
        <v>0.2</v>
      </c>
      <c r="G18" s="134">
        <v>5000</v>
      </c>
      <c r="H18" s="135">
        <f t="shared" si="0"/>
        <v>1000</v>
      </c>
    </row>
    <row r="19" spans="2:8" ht="38.25">
      <c r="B19" s="136" t="s">
        <v>277</v>
      </c>
      <c r="C19" s="137"/>
      <c r="D19" s="138" t="s">
        <v>176</v>
      </c>
      <c r="E19" s="139" t="s">
        <v>55</v>
      </c>
      <c r="F19" s="140">
        <v>0.2</v>
      </c>
      <c r="G19" s="141">
        <v>5000</v>
      </c>
      <c r="H19" s="142">
        <f t="shared" si="0"/>
        <v>1000</v>
      </c>
    </row>
    <row r="20" spans="2:8" ht="18" hidden="1" customHeight="1">
      <c r="B20" s="18"/>
      <c r="C20" s="7"/>
      <c r="D20" s="21"/>
      <c r="E20" s="16"/>
      <c r="F20" s="22"/>
      <c r="G20" s="23"/>
      <c r="H20" s="24"/>
    </row>
    <row r="21" spans="2:8" ht="18" customHeight="1">
      <c r="B21" s="18"/>
      <c r="C21" s="7"/>
      <c r="D21" s="21"/>
      <c r="E21" s="16"/>
      <c r="F21" s="193"/>
      <c r="G21" s="194"/>
      <c r="H21" s="24"/>
    </row>
    <row r="22" spans="2:8" ht="26.25" customHeight="1">
      <c r="B22" s="8" t="s">
        <v>1</v>
      </c>
      <c r="C22" s="44"/>
      <c r="D22" s="143" t="s">
        <v>236</v>
      </c>
      <c r="F22" s="17"/>
    </row>
    <row r="23" spans="2:8" ht="51">
      <c r="B23" s="8"/>
      <c r="C23" s="44"/>
      <c r="D23" s="6" t="s">
        <v>258</v>
      </c>
      <c r="F23" s="17"/>
    </row>
    <row r="24" spans="2:8" ht="58.5" customHeight="1">
      <c r="B24" s="8"/>
      <c r="C24" s="44"/>
      <c r="D24" s="6" t="s">
        <v>237</v>
      </c>
      <c r="F24" s="17"/>
    </row>
    <row r="25" spans="2:8" ht="38.25">
      <c r="B25" s="8"/>
      <c r="C25" s="44"/>
      <c r="D25" s="6" t="s">
        <v>238</v>
      </c>
      <c r="F25" s="17"/>
    </row>
    <row r="26" spans="2:8">
      <c r="B26" s="8"/>
      <c r="C26" s="44"/>
      <c r="D26" s="6" t="s">
        <v>19</v>
      </c>
      <c r="F26" s="17"/>
    </row>
    <row r="27" spans="2:8">
      <c r="B27" s="144"/>
      <c r="C27" s="145"/>
      <c r="D27" s="146" t="s">
        <v>239</v>
      </c>
      <c r="E27" s="147" t="s">
        <v>240</v>
      </c>
      <c r="F27" s="148">
        <v>1</v>
      </c>
      <c r="G27" s="149">
        <v>1500</v>
      </c>
      <c r="H27" s="149">
        <f>F27*G27</f>
        <v>1500</v>
      </c>
    </row>
    <row r="28" spans="2:8" ht="18" customHeight="1">
      <c r="B28" s="18"/>
      <c r="C28" s="7"/>
      <c r="D28" s="21"/>
      <c r="E28" s="16"/>
      <c r="F28" s="193"/>
      <c r="G28" s="194"/>
      <c r="H28" s="24"/>
    </row>
    <row r="29" spans="2:8" ht="24">
      <c r="B29" s="8" t="s">
        <v>5</v>
      </c>
      <c r="C29" s="44" t="s">
        <v>21</v>
      </c>
      <c r="D29" s="143" t="s">
        <v>197</v>
      </c>
      <c r="F29" s="17"/>
    </row>
    <row r="30" spans="2:8" ht="92.25" customHeight="1">
      <c r="B30" s="8"/>
      <c r="C30" s="44"/>
      <c r="D30" s="6" t="s">
        <v>177</v>
      </c>
      <c r="F30" s="17"/>
    </row>
    <row r="31" spans="2:8" ht="27.75" customHeight="1">
      <c r="B31" s="8"/>
      <c r="C31" s="44"/>
      <c r="D31" s="6" t="s">
        <v>178</v>
      </c>
      <c r="F31" s="17"/>
    </row>
    <row r="32" spans="2:8" ht="51">
      <c r="B32" s="8"/>
      <c r="C32" s="44"/>
      <c r="D32" s="6" t="s">
        <v>234</v>
      </c>
      <c r="F32" s="17"/>
    </row>
    <row r="33" spans="2:8">
      <c r="B33" s="8"/>
      <c r="C33" s="44"/>
      <c r="D33" s="6" t="s">
        <v>19</v>
      </c>
      <c r="F33" s="17"/>
    </row>
    <row r="34" spans="2:8" ht="14.25">
      <c r="B34" s="144"/>
      <c r="C34" s="145"/>
      <c r="D34" s="146" t="s">
        <v>76</v>
      </c>
      <c r="E34" s="147" t="s">
        <v>9</v>
      </c>
      <c r="F34" s="148">
        <v>2082.5</v>
      </c>
      <c r="G34" s="149">
        <v>25</v>
      </c>
      <c r="H34" s="149">
        <f>F34*G34</f>
        <v>52062.5</v>
      </c>
    </row>
    <row r="35" spans="2:8" ht="18" customHeight="1">
      <c r="B35" s="18"/>
      <c r="C35" s="7"/>
      <c r="D35" s="19"/>
      <c r="E35" s="16"/>
      <c r="F35" s="22"/>
      <c r="G35" s="5"/>
      <c r="H35" s="5"/>
    </row>
    <row r="36" spans="2:8" ht="24">
      <c r="B36" s="8" t="s">
        <v>241</v>
      </c>
      <c r="C36" s="44" t="s">
        <v>80</v>
      </c>
      <c r="D36" s="143" t="s">
        <v>235</v>
      </c>
      <c r="F36" s="17"/>
    </row>
    <row r="37" spans="2:8" ht="63.75">
      <c r="B37" s="8"/>
      <c r="C37" s="44"/>
      <c r="D37" s="6" t="s">
        <v>259</v>
      </c>
      <c r="F37" s="17"/>
    </row>
    <row r="38" spans="2:8" ht="106.5" customHeight="1">
      <c r="B38" s="8"/>
      <c r="C38" s="44"/>
      <c r="D38" s="6" t="s">
        <v>110</v>
      </c>
      <c r="F38" s="17"/>
    </row>
    <row r="39" spans="2:8" ht="11.25" customHeight="1">
      <c r="B39" s="8"/>
      <c r="C39" s="44"/>
      <c r="D39" s="6" t="s">
        <v>19</v>
      </c>
      <c r="F39" s="17"/>
    </row>
    <row r="40" spans="2:8" ht="15" customHeight="1">
      <c r="B40" s="129" t="s">
        <v>242</v>
      </c>
      <c r="C40" s="130"/>
      <c r="D40" s="131" t="s">
        <v>111</v>
      </c>
      <c r="E40" s="132" t="s">
        <v>104</v>
      </c>
      <c r="F40" s="133">
        <v>50</v>
      </c>
      <c r="G40" s="134">
        <v>20</v>
      </c>
      <c r="H40" s="135">
        <f t="shared" ref="H40:H43" si="1">F40*G40</f>
        <v>1000</v>
      </c>
    </row>
    <row r="41" spans="2:8" ht="15" customHeight="1">
      <c r="B41" s="129" t="s">
        <v>243</v>
      </c>
      <c r="C41" s="130"/>
      <c r="D41" s="131" t="s">
        <v>112</v>
      </c>
      <c r="E41" s="132" t="s">
        <v>104</v>
      </c>
      <c r="F41" s="133">
        <v>50</v>
      </c>
      <c r="G41" s="134">
        <v>20</v>
      </c>
      <c r="H41" s="135">
        <f t="shared" si="1"/>
        <v>1000</v>
      </c>
    </row>
    <row r="42" spans="2:8" ht="15" customHeight="1">
      <c r="B42" s="129" t="s">
        <v>244</v>
      </c>
      <c r="C42" s="130"/>
      <c r="D42" s="131" t="s">
        <v>113</v>
      </c>
      <c r="E42" s="132" t="s">
        <v>104</v>
      </c>
      <c r="F42" s="133">
        <v>50</v>
      </c>
      <c r="G42" s="134">
        <v>20</v>
      </c>
      <c r="H42" s="135">
        <f t="shared" si="1"/>
        <v>1000</v>
      </c>
    </row>
    <row r="43" spans="2:8" ht="15" customHeight="1">
      <c r="B43" s="136" t="s">
        <v>245</v>
      </c>
      <c r="C43" s="137"/>
      <c r="D43" s="138" t="s">
        <v>114</v>
      </c>
      <c r="E43" s="139" t="s">
        <v>104</v>
      </c>
      <c r="F43" s="140">
        <v>50</v>
      </c>
      <c r="G43" s="141">
        <v>20</v>
      </c>
      <c r="H43" s="142">
        <f t="shared" si="1"/>
        <v>1000</v>
      </c>
    </row>
    <row r="44" spans="2:8" ht="39.75" customHeight="1">
      <c r="B44" s="46" t="s">
        <v>246</v>
      </c>
      <c r="C44" s="44"/>
      <c r="D44" s="6" t="s">
        <v>260</v>
      </c>
      <c r="F44" s="17"/>
    </row>
    <row r="45" spans="2:8">
      <c r="B45" s="182"/>
      <c r="C45" s="44"/>
      <c r="D45" s="6" t="s">
        <v>19</v>
      </c>
      <c r="F45" s="17"/>
    </row>
    <row r="46" spans="2:8">
      <c r="B46" s="144"/>
      <c r="C46" s="145"/>
      <c r="D46" s="146" t="s">
        <v>122</v>
      </c>
      <c r="E46" s="147" t="s">
        <v>123</v>
      </c>
      <c r="F46" s="148">
        <v>5</v>
      </c>
      <c r="G46" s="149">
        <v>250</v>
      </c>
      <c r="H46" s="149">
        <f>F46*G46</f>
        <v>1250</v>
      </c>
    </row>
    <row r="47" spans="2:8">
      <c r="B47" s="18"/>
      <c r="C47" s="7"/>
      <c r="D47" s="19"/>
      <c r="E47" s="16"/>
      <c r="F47" s="22"/>
      <c r="G47" s="5"/>
      <c r="H47" s="5"/>
    </row>
    <row r="48" spans="2:8" ht="24">
      <c r="B48" s="8" t="s">
        <v>79</v>
      </c>
      <c r="C48" s="44" t="s">
        <v>21</v>
      </c>
      <c r="D48" s="143" t="s">
        <v>71</v>
      </c>
      <c r="F48" s="17"/>
    </row>
    <row r="49" spans="2:8" ht="93" customHeight="1">
      <c r="B49" s="8"/>
      <c r="C49" s="44"/>
      <c r="D49" s="6" t="s">
        <v>115</v>
      </c>
      <c r="F49" s="17"/>
    </row>
    <row r="50" spans="2:8" ht="81" customHeight="1">
      <c r="B50" s="8"/>
      <c r="C50" s="44"/>
      <c r="D50" s="6" t="s">
        <v>56</v>
      </c>
      <c r="F50" s="17"/>
    </row>
    <row r="51" spans="2:8">
      <c r="B51" s="8"/>
      <c r="C51" s="44"/>
      <c r="D51" s="6" t="s">
        <v>19</v>
      </c>
      <c r="F51" s="17"/>
    </row>
    <row r="52" spans="2:8">
      <c r="B52" s="144"/>
      <c r="C52" s="145"/>
      <c r="D52" s="146" t="s">
        <v>72</v>
      </c>
      <c r="E52" s="147" t="s">
        <v>55</v>
      </c>
      <c r="F52" s="148">
        <v>0.2</v>
      </c>
      <c r="G52" s="149">
        <v>7500</v>
      </c>
      <c r="H52" s="149">
        <f>F52*G52</f>
        <v>1500</v>
      </c>
    </row>
    <row r="53" spans="2:8" ht="18" customHeight="1">
      <c r="B53" s="18"/>
      <c r="C53" s="7"/>
      <c r="D53" s="19"/>
      <c r="E53" s="13"/>
      <c r="F53" s="22"/>
      <c r="G53" s="5"/>
      <c r="H53" s="5"/>
    </row>
    <row r="54" spans="2:8">
      <c r="B54" s="8" t="s">
        <v>81</v>
      </c>
      <c r="C54" s="44"/>
      <c r="D54" s="143" t="s">
        <v>118</v>
      </c>
      <c r="F54" s="17"/>
    </row>
    <row r="55" spans="2:8" ht="143.25" customHeight="1">
      <c r="B55" s="8"/>
      <c r="C55" s="44"/>
      <c r="D55" s="6" t="s">
        <v>261</v>
      </c>
      <c r="F55" s="17"/>
    </row>
    <row r="56" spans="2:8" ht="27.95" customHeight="1">
      <c r="B56" s="8"/>
      <c r="C56" s="44"/>
      <c r="D56" s="6" t="s">
        <v>117</v>
      </c>
      <c r="F56" s="17"/>
    </row>
    <row r="57" spans="2:8">
      <c r="B57" s="8"/>
      <c r="C57" s="44"/>
      <c r="D57" s="6" t="s">
        <v>19</v>
      </c>
      <c r="F57" s="17"/>
    </row>
    <row r="58" spans="2:8">
      <c r="B58" s="144"/>
      <c r="C58" s="145"/>
      <c r="D58" s="146" t="s">
        <v>116</v>
      </c>
      <c r="E58" s="147" t="s">
        <v>44</v>
      </c>
      <c r="F58" s="148">
        <v>2</v>
      </c>
      <c r="G58" s="149">
        <v>1800</v>
      </c>
      <c r="H58" s="149">
        <f>F58*G58</f>
        <v>3600</v>
      </c>
    </row>
    <row r="59" spans="2:8" ht="18" customHeight="1">
      <c r="B59" s="8"/>
      <c r="C59" s="44"/>
      <c r="D59" s="6"/>
      <c r="F59" s="17"/>
    </row>
    <row r="60" spans="2:8">
      <c r="B60" s="8" t="s">
        <v>121</v>
      </c>
      <c r="C60" s="44"/>
      <c r="D60" s="143" t="s">
        <v>120</v>
      </c>
      <c r="F60" s="17"/>
    </row>
    <row r="61" spans="2:8" ht="93.75" customHeight="1">
      <c r="B61" s="8"/>
      <c r="C61" s="44"/>
      <c r="D61" s="6" t="s">
        <v>119</v>
      </c>
      <c r="F61" s="17"/>
    </row>
    <row r="62" spans="2:8" ht="38.25">
      <c r="B62" s="8"/>
      <c r="C62" s="44"/>
      <c r="D62" s="6" t="s">
        <v>247</v>
      </c>
      <c r="F62" s="17"/>
    </row>
    <row r="63" spans="2:8">
      <c r="B63" s="8"/>
      <c r="C63" s="44"/>
      <c r="D63" s="6" t="s">
        <v>19</v>
      </c>
      <c r="F63" s="17"/>
    </row>
    <row r="64" spans="2:8">
      <c r="B64" s="144"/>
      <c r="C64" s="145"/>
      <c r="D64" s="146" t="s">
        <v>116</v>
      </c>
      <c r="E64" s="147" t="s">
        <v>44</v>
      </c>
      <c r="F64" s="148">
        <v>3</v>
      </c>
      <c r="G64" s="149">
        <v>1700</v>
      </c>
      <c r="H64" s="149">
        <f>F64*G64</f>
        <v>5100</v>
      </c>
    </row>
    <row r="65" spans="2:8" ht="18" customHeight="1">
      <c r="B65" s="18"/>
      <c r="C65" s="7"/>
      <c r="D65" s="19"/>
      <c r="E65" s="13"/>
      <c r="F65" s="22"/>
      <c r="G65" s="5"/>
      <c r="H65" s="5"/>
    </row>
    <row r="66" spans="2:8">
      <c r="B66" s="8" t="s">
        <v>124</v>
      </c>
      <c r="C66" s="44"/>
      <c r="D66" s="143" t="s">
        <v>46</v>
      </c>
      <c r="F66" s="17"/>
    </row>
    <row r="67" spans="2:8" ht="132" customHeight="1">
      <c r="B67" s="8"/>
      <c r="C67" s="44"/>
      <c r="D67" s="6" t="s">
        <v>96</v>
      </c>
      <c r="F67" s="17"/>
    </row>
    <row r="68" spans="2:8">
      <c r="B68" s="8"/>
      <c r="C68" s="44"/>
      <c r="D68" s="6" t="s">
        <v>19</v>
      </c>
      <c r="F68" s="17"/>
    </row>
    <row r="69" spans="2:8">
      <c r="B69" s="144"/>
      <c r="C69" s="145"/>
      <c r="D69" s="146" t="s">
        <v>77</v>
      </c>
      <c r="E69" s="147" t="s">
        <v>44</v>
      </c>
      <c r="F69" s="148">
        <v>1</v>
      </c>
      <c r="G69" s="149">
        <v>2500</v>
      </c>
      <c r="H69" s="149">
        <f>F69*G69</f>
        <v>2500</v>
      </c>
    </row>
    <row r="70" spans="2:8">
      <c r="B70" s="18"/>
      <c r="C70" s="7"/>
      <c r="D70" s="19"/>
      <c r="E70" s="13"/>
      <c r="F70" s="22"/>
      <c r="G70" s="5"/>
      <c r="H70" s="5"/>
    </row>
    <row r="71" spans="2:8">
      <c r="B71" s="8" t="s">
        <v>248</v>
      </c>
      <c r="C71" s="44"/>
      <c r="D71" s="143" t="s">
        <v>249</v>
      </c>
      <c r="F71" s="17"/>
    </row>
    <row r="72" spans="2:8" ht="76.5">
      <c r="B72" s="8"/>
      <c r="C72" s="44"/>
      <c r="D72" s="6" t="s">
        <v>250</v>
      </c>
      <c r="F72" s="17"/>
    </row>
    <row r="73" spans="2:8">
      <c r="B73" s="8"/>
      <c r="C73" s="44"/>
      <c r="D73" s="6" t="s">
        <v>19</v>
      </c>
      <c r="F73" s="17"/>
    </row>
    <row r="74" spans="2:8">
      <c r="B74" s="144"/>
      <c r="C74" s="145"/>
      <c r="D74" s="146" t="s">
        <v>77</v>
      </c>
      <c r="E74" s="147" t="s">
        <v>44</v>
      </c>
      <c r="F74" s="148">
        <v>1</v>
      </c>
      <c r="G74" s="149">
        <v>2500</v>
      </c>
      <c r="H74" s="149">
        <f>G74*F74</f>
        <v>2500</v>
      </c>
    </row>
    <row r="75" spans="2:8">
      <c r="B75" s="18"/>
      <c r="C75" s="7"/>
      <c r="D75" s="19"/>
      <c r="E75" s="13"/>
      <c r="F75" s="22"/>
      <c r="G75" s="5"/>
      <c r="H75" s="5"/>
    </row>
    <row r="76" spans="2:8">
      <c r="B76" s="18"/>
      <c r="C76" s="7"/>
      <c r="D76" s="19"/>
      <c r="E76" s="13"/>
      <c r="F76" s="22"/>
      <c r="G76" s="5"/>
      <c r="H76" s="5"/>
    </row>
    <row r="77" spans="2:8">
      <c r="B77" s="18"/>
      <c r="C77" s="7"/>
      <c r="D77" s="19"/>
      <c r="E77" s="13"/>
      <c r="F77" s="22"/>
      <c r="G77" s="5"/>
      <c r="H77" s="5"/>
    </row>
    <row r="78" spans="2:8" ht="20.100000000000001" customHeight="1">
      <c r="B78" s="38" t="str">
        <f>B10</f>
        <v>1.0.</v>
      </c>
      <c r="C78" s="45"/>
      <c r="D78" s="39" t="str">
        <f>CONCATENATE(D10," UKUPNO (kn):")</f>
        <v>PRIPREMNI RADOVI UKUPNO (kn):</v>
      </c>
      <c r="E78" s="40"/>
      <c r="F78" s="41"/>
      <c r="G78" s="41"/>
      <c r="H78" s="41">
        <f>SUM(H12:H75)</f>
        <v>77012.5</v>
      </c>
    </row>
    <row r="79" spans="2:8" ht="20.100000000000001" customHeight="1">
      <c r="C79" s="7"/>
      <c r="D79" s="6"/>
      <c r="E79" s="16"/>
      <c r="F79" s="5"/>
      <c r="G79" s="5"/>
      <c r="H79" s="5"/>
    </row>
    <row r="80" spans="2:8" s="27" customFormat="1" ht="18" customHeight="1">
      <c r="B80" s="29" t="s">
        <v>32</v>
      </c>
      <c r="C80" s="43"/>
      <c r="D80" s="30" t="s">
        <v>22</v>
      </c>
      <c r="E80" s="31"/>
      <c r="F80" s="32"/>
      <c r="G80" s="32"/>
      <c r="H80" s="32"/>
    </row>
    <row r="81" spans="2:8" ht="12.75" customHeight="1">
      <c r="C81" s="7"/>
      <c r="D81" s="10"/>
      <c r="E81" s="16"/>
      <c r="F81" s="5"/>
      <c r="G81" s="5"/>
      <c r="H81" s="5"/>
    </row>
    <row r="82" spans="2:8" ht="12.75" customHeight="1">
      <c r="B82" s="28" t="s">
        <v>33</v>
      </c>
      <c r="C82" s="46" t="s">
        <v>85</v>
      </c>
      <c r="D82" s="12" t="s">
        <v>23</v>
      </c>
      <c r="E82" s="13"/>
      <c r="F82" s="5"/>
      <c r="G82" s="5"/>
      <c r="H82" s="5"/>
    </row>
    <row r="83" spans="2:8" ht="133.5" customHeight="1">
      <c r="C83" s="150" t="s">
        <v>86</v>
      </c>
      <c r="D83" s="6" t="s">
        <v>82</v>
      </c>
      <c r="E83" s="13"/>
      <c r="F83" s="5"/>
      <c r="G83" s="5"/>
      <c r="H83" s="5"/>
    </row>
    <row r="84" spans="2:8" ht="67.5" customHeight="1">
      <c r="C84" s="46"/>
      <c r="D84" s="6" t="s">
        <v>57</v>
      </c>
      <c r="E84" s="13"/>
      <c r="F84" s="5"/>
      <c r="G84" s="5"/>
      <c r="H84" s="5"/>
    </row>
    <row r="85" spans="2:8" ht="76.5">
      <c r="C85" s="46"/>
      <c r="D85" s="6" t="s">
        <v>58</v>
      </c>
      <c r="E85" s="13"/>
      <c r="F85" s="5"/>
      <c r="G85" s="5"/>
      <c r="H85" s="5"/>
    </row>
    <row r="86" spans="2:8" ht="30.75" customHeight="1">
      <c r="C86" s="46"/>
      <c r="D86" s="6" t="s">
        <v>83</v>
      </c>
      <c r="E86" s="13"/>
      <c r="F86" s="5"/>
      <c r="G86" s="5"/>
      <c r="H86" s="5"/>
    </row>
    <row r="87" spans="2:8" ht="79.5" customHeight="1">
      <c r="C87" s="46"/>
      <c r="D87" s="6" t="s">
        <v>84</v>
      </c>
      <c r="E87" s="13"/>
      <c r="F87" s="5"/>
      <c r="G87" s="5"/>
      <c r="H87" s="5"/>
    </row>
    <row r="88" spans="2:8" ht="12.75" customHeight="1">
      <c r="C88" s="46"/>
      <c r="D88" s="6" t="s">
        <v>19</v>
      </c>
      <c r="E88" s="13"/>
      <c r="F88" s="5"/>
      <c r="G88" s="5"/>
      <c r="H88" s="5"/>
    </row>
    <row r="89" spans="2:8" ht="25.5">
      <c r="B89" s="144"/>
      <c r="C89" s="151"/>
      <c r="D89" s="152" t="s">
        <v>69</v>
      </c>
      <c r="E89" s="147" t="s">
        <v>8</v>
      </c>
      <c r="F89" s="149">
        <v>1428</v>
      </c>
      <c r="G89" s="149">
        <v>25</v>
      </c>
      <c r="H89" s="149">
        <f>F89*G89</f>
        <v>35700</v>
      </c>
    </row>
    <row r="90" spans="2:8" ht="18" customHeight="1"/>
    <row r="91" spans="2:8" ht="12.75" customHeight="1">
      <c r="B91" s="28" t="s">
        <v>34</v>
      </c>
      <c r="C91" s="46" t="s">
        <v>53</v>
      </c>
      <c r="D91" s="12" t="s">
        <v>59</v>
      </c>
      <c r="E91" s="16"/>
      <c r="F91" s="5"/>
      <c r="G91" s="5"/>
      <c r="H91" s="5"/>
    </row>
    <row r="92" spans="2:8" ht="63.75">
      <c r="C92" s="46" t="s">
        <v>87</v>
      </c>
      <c r="D92" s="6" t="s">
        <v>88</v>
      </c>
      <c r="E92" s="16"/>
      <c r="F92" s="5"/>
      <c r="G92" s="5"/>
      <c r="H92" s="5"/>
    </row>
    <row r="93" spans="2:8" ht="53.25" customHeight="1">
      <c r="C93" s="46"/>
      <c r="D93" s="6" t="s">
        <v>60</v>
      </c>
      <c r="E93" s="16"/>
      <c r="F93" s="5"/>
      <c r="G93" s="5"/>
      <c r="H93" s="5"/>
    </row>
    <row r="94" spans="2:8" ht="55.5" customHeight="1">
      <c r="C94" s="46"/>
      <c r="D94" s="6" t="s">
        <v>61</v>
      </c>
      <c r="E94" s="16"/>
      <c r="F94" s="5"/>
      <c r="G94" s="5"/>
      <c r="H94" s="5"/>
    </row>
    <row r="95" spans="2:8" ht="12.75" customHeight="1">
      <c r="C95" s="46"/>
      <c r="D95" s="6" t="s">
        <v>19</v>
      </c>
      <c r="E95" s="13"/>
      <c r="F95" s="5"/>
      <c r="G95" s="5"/>
      <c r="H95" s="5"/>
    </row>
    <row r="96" spans="2:8" ht="14.25">
      <c r="B96" s="144"/>
      <c r="C96" s="145"/>
      <c r="D96" s="152" t="s">
        <v>75</v>
      </c>
      <c r="E96" s="147" t="s">
        <v>9</v>
      </c>
      <c r="F96" s="149">
        <v>2082.5</v>
      </c>
      <c r="G96" s="149">
        <v>5</v>
      </c>
      <c r="H96" s="149">
        <f>F96*G96</f>
        <v>10412.5</v>
      </c>
    </row>
    <row r="97" spans="2:8" ht="12.95" customHeight="1"/>
    <row r="98" spans="2:8" ht="24" customHeight="1">
      <c r="B98" s="8" t="s">
        <v>35</v>
      </c>
      <c r="C98" s="46" t="s">
        <v>85</v>
      </c>
      <c r="D98" s="153" t="s">
        <v>128</v>
      </c>
      <c r="E98" s="13"/>
      <c r="F98" s="5"/>
      <c r="G98" s="5"/>
      <c r="H98" s="5"/>
    </row>
    <row r="99" spans="2:8" ht="120.75" customHeight="1">
      <c r="C99" s="150"/>
      <c r="D99" s="6" t="s">
        <v>198</v>
      </c>
      <c r="E99" s="13"/>
      <c r="F99" s="5"/>
      <c r="G99" s="5"/>
      <c r="H99" s="5"/>
    </row>
    <row r="100" spans="2:8" ht="12.75" customHeight="1">
      <c r="C100" s="46"/>
      <c r="D100" s="6" t="s">
        <v>19</v>
      </c>
      <c r="E100" s="13"/>
      <c r="F100" s="5"/>
      <c r="G100" s="5"/>
      <c r="H100" s="5"/>
    </row>
    <row r="101" spans="2:8" ht="25.5">
      <c r="B101" s="144"/>
      <c r="C101" s="151"/>
      <c r="D101" s="152" t="s">
        <v>69</v>
      </c>
      <c r="E101" s="147" t="s">
        <v>8</v>
      </c>
      <c r="F101" s="149">
        <v>30</v>
      </c>
      <c r="G101" s="149">
        <v>30</v>
      </c>
      <c r="H101" s="149">
        <f>F101*G101</f>
        <v>900</v>
      </c>
    </row>
    <row r="102" spans="2:8" ht="18" customHeight="1"/>
    <row r="103" spans="2:8" ht="12.75" customHeight="1">
      <c r="B103" s="28" t="s">
        <v>45</v>
      </c>
      <c r="C103" s="46" t="s">
        <v>26</v>
      </c>
      <c r="D103" s="12" t="s">
        <v>125</v>
      </c>
      <c r="E103" s="13"/>
      <c r="F103" s="5"/>
      <c r="G103" s="5"/>
      <c r="H103" s="5"/>
    </row>
    <row r="104" spans="2:8" ht="63.75">
      <c r="C104" s="150"/>
      <c r="D104" s="6" t="s">
        <v>262</v>
      </c>
      <c r="E104" s="13"/>
      <c r="F104" s="5"/>
      <c r="G104" s="5"/>
      <c r="H104" s="5"/>
    </row>
    <row r="105" spans="2:8" ht="15.75" customHeight="1">
      <c r="C105" s="46"/>
      <c r="D105" s="6" t="s">
        <v>126</v>
      </c>
      <c r="E105" s="13"/>
      <c r="F105" s="5"/>
      <c r="G105" s="5"/>
      <c r="H105" s="5"/>
    </row>
    <row r="106" spans="2:8" ht="12.75" customHeight="1">
      <c r="C106" s="46"/>
      <c r="D106" s="6" t="s">
        <v>19</v>
      </c>
      <c r="E106" s="13"/>
      <c r="F106" s="5"/>
      <c r="G106" s="5"/>
      <c r="H106" s="5"/>
    </row>
    <row r="107" spans="2:8" ht="25.5">
      <c r="B107" s="144"/>
      <c r="C107" s="151"/>
      <c r="D107" s="152" t="s">
        <v>127</v>
      </c>
      <c r="E107" s="147" t="s">
        <v>8</v>
      </c>
      <c r="F107" s="149">
        <v>30</v>
      </c>
      <c r="G107" s="149">
        <v>145</v>
      </c>
      <c r="H107" s="149">
        <f>F107*G107</f>
        <v>4350</v>
      </c>
    </row>
    <row r="108" spans="2:8" ht="18" customHeight="1"/>
    <row r="109" spans="2:8">
      <c r="B109" s="8" t="s">
        <v>73</v>
      </c>
      <c r="C109" s="46" t="s">
        <v>89</v>
      </c>
      <c r="D109" s="12" t="s">
        <v>199</v>
      </c>
      <c r="E109" s="16"/>
      <c r="F109" s="5"/>
      <c r="G109" s="5"/>
      <c r="H109" s="5"/>
    </row>
    <row r="110" spans="2:8" ht="156">
      <c r="B110" s="8"/>
      <c r="C110" s="46"/>
      <c r="D110" s="192" t="s">
        <v>274</v>
      </c>
      <c r="E110" s="16"/>
      <c r="F110" s="5"/>
      <c r="G110" s="5"/>
      <c r="H110" s="5"/>
    </row>
    <row r="111" spans="2:8" ht="36">
      <c r="B111" s="8"/>
      <c r="C111" s="46"/>
      <c r="D111" s="192" t="s">
        <v>275</v>
      </c>
      <c r="E111" s="16"/>
      <c r="F111" s="5"/>
      <c r="G111" s="5"/>
      <c r="H111" s="5"/>
    </row>
    <row r="112" spans="2:8" ht="12.75" customHeight="1">
      <c r="C112" s="46"/>
      <c r="D112" s="6" t="s">
        <v>19</v>
      </c>
      <c r="E112" s="13"/>
      <c r="F112" s="5"/>
      <c r="G112" s="5"/>
      <c r="H112" s="5"/>
    </row>
    <row r="113" spans="2:8" ht="15" customHeight="1">
      <c r="B113" s="144"/>
      <c r="C113" s="145"/>
      <c r="D113" s="154" t="s">
        <v>24</v>
      </c>
      <c r="E113" s="155" t="s">
        <v>9</v>
      </c>
      <c r="F113" s="149">
        <v>250</v>
      </c>
      <c r="G113" s="149">
        <v>12</v>
      </c>
      <c r="H113" s="149">
        <f>F113*G113</f>
        <v>3000</v>
      </c>
    </row>
    <row r="114" spans="2:8">
      <c r="B114" s="18"/>
      <c r="C114" s="7"/>
      <c r="D114" s="9"/>
      <c r="E114" s="16"/>
      <c r="F114" s="5"/>
      <c r="G114" s="5"/>
      <c r="H114" s="5"/>
    </row>
    <row r="115" spans="2:8">
      <c r="B115" s="8" t="s">
        <v>74</v>
      </c>
      <c r="C115" s="46" t="s">
        <v>130</v>
      </c>
      <c r="D115" s="12" t="s">
        <v>129</v>
      </c>
      <c r="E115" s="16"/>
      <c r="F115" s="5"/>
      <c r="G115" s="5"/>
      <c r="H115" s="5"/>
    </row>
    <row r="116" spans="2:8" ht="68.25" customHeight="1">
      <c r="B116" s="8"/>
      <c r="C116" s="46" t="s">
        <v>131</v>
      </c>
      <c r="D116" s="6" t="s">
        <v>263</v>
      </c>
      <c r="E116" s="16"/>
      <c r="F116" s="5"/>
      <c r="G116" s="5"/>
      <c r="H116" s="5"/>
    </row>
    <row r="117" spans="2:8" ht="91.5" customHeight="1">
      <c r="B117" s="8"/>
      <c r="C117" s="46"/>
      <c r="D117" s="6" t="s">
        <v>200</v>
      </c>
      <c r="E117" s="16"/>
      <c r="F117" s="5"/>
      <c r="G117" s="5"/>
      <c r="H117" s="5"/>
    </row>
    <row r="118" spans="2:8" ht="12.75" customHeight="1">
      <c r="C118" s="46"/>
      <c r="D118" s="6" t="s">
        <v>19</v>
      </c>
      <c r="E118" s="13"/>
      <c r="F118" s="5"/>
      <c r="G118" s="5"/>
      <c r="H118" s="5"/>
    </row>
    <row r="119" spans="2:8" ht="25.5">
      <c r="B119" s="144"/>
      <c r="C119" s="145"/>
      <c r="D119" s="154" t="s">
        <v>132</v>
      </c>
      <c r="E119" s="147" t="s">
        <v>9</v>
      </c>
      <c r="F119" s="149">
        <v>1676</v>
      </c>
      <c r="G119" s="149">
        <v>13</v>
      </c>
      <c r="H119" s="149">
        <f>F119*G119</f>
        <v>21788</v>
      </c>
    </row>
    <row r="120" spans="2:8">
      <c r="B120" s="18"/>
      <c r="C120" s="7"/>
      <c r="D120" s="9"/>
      <c r="E120" s="13"/>
      <c r="F120" s="5"/>
      <c r="G120" s="5"/>
      <c r="H120" s="5"/>
    </row>
    <row r="121" spans="2:8">
      <c r="B121" s="8" t="s">
        <v>219</v>
      </c>
      <c r="C121" s="46" t="s">
        <v>220</v>
      </c>
      <c r="D121" s="12" t="s">
        <v>222</v>
      </c>
      <c r="E121" s="16"/>
      <c r="F121" s="5"/>
      <c r="G121" s="5"/>
      <c r="H121" s="5"/>
    </row>
    <row r="122" spans="2:8" ht="102">
      <c r="B122" s="8"/>
      <c r="C122" s="46" t="s">
        <v>221</v>
      </c>
      <c r="D122" s="6" t="s">
        <v>224</v>
      </c>
      <c r="E122" s="16"/>
      <c r="F122" s="5"/>
      <c r="G122" s="5"/>
      <c r="H122" s="5"/>
    </row>
    <row r="123" spans="2:8" ht="12.75" customHeight="1">
      <c r="C123" s="46"/>
      <c r="D123" s="6" t="s">
        <v>19</v>
      </c>
      <c r="E123" s="13"/>
      <c r="F123" s="5"/>
      <c r="G123" s="5"/>
      <c r="H123" s="5"/>
    </row>
    <row r="124" spans="2:8" ht="14.25">
      <c r="B124" s="144"/>
      <c r="C124" s="145"/>
      <c r="D124" s="152" t="s">
        <v>223</v>
      </c>
      <c r="E124" s="147" t="s">
        <v>8</v>
      </c>
      <c r="F124" s="149">
        <v>30</v>
      </c>
      <c r="G124" s="149">
        <v>45</v>
      </c>
      <c r="H124" s="149">
        <f>F124*G124</f>
        <v>1350</v>
      </c>
    </row>
    <row r="125" spans="2:8">
      <c r="B125" s="18"/>
      <c r="C125" s="7"/>
      <c r="D125" s="9"/>
      <c r="E125" s="13"/>
      <c r="F125" s="5"/>
      <c r="G125" s="5"/>
      <c r="H125" s="5"/>
    </row>
    <row r="126" spans="2:8">
      <c r="B126" s="18"/>
      <c r="C126" s="7"/>
      <c r="D126" s="9"/>
      <c r="E126" s="13"/>
      <c r="F126" s="5"/>
      <c r="G126" s="5"/>
      <c r="H126" s="5"/>
    </row>
    <row r="127" spans="2:8">
      <c r="B127" s="18"/>
      <c r="C127" s="7"/>
      <c r="D127" s="9"/>
      <c r="E127" s="13"/>
      <c r="F127" s="5"/>
      <c r="G127" s="5"/>
      <c r="H127" s="5"/>
    </row>
    <row r="128" spans="2:8">
      <c r="B128" s="18"/>
      <c r="C128" s="7"/>
      <c r="D128" s="9"/>
      <c r="E128" s="13"/>
      <c r="F128" s="5"/>
      <c r="G128" s="5"/>
      <c r="H128" s="5"/>
    </row>
    <row r="129" spans="2:8" ht="20.100000000000001" customHeight="1">
      <c r="B129" s="38" t="str">
        <f>B80</f>
        <v>2.0.</v>
      </c>
      <c r="C129" s="47"/>
      <c r="D129" s="39" t="str">
        <f>CONCATENATE(D80," UKUPNO:")</f>
        <v>ZEMLJANI RADOVI UKUPNO:</v>
      </c>
      <c r="E129" s="40"/>
      <c r="F129" s="41"/>
      <c r="G129" s="41"/>
      <c r="H129" s="41">
        <f>SUM(H82:H128)</f>
        <v>77500.5</v>
      </c>
    </row>
    <row r="130" spans="2:8">
      <c r="C130" s="7"/>
      <c r="D130" s="10"/>
      <c r="E130" s="14"/>
      <c r="F130" s="26"/>
      <c r="G130" s="26"/>
      <c r="H130" s="26"/>
    </row>
    <row r="131" spans="2:8" s="27" customFormat="1" ht="18" customHeight="1">
      <c r="B131" s="29" t="s">
        <v>37</v>
      </c>
      <c r="C131" s="43"/>
      <c r="D131" s="30" t="s">
        <v>29</v>
      </c>
      <c r="E131" s="31"/>
      <c r="F131" s="32"/>
      <c r="G131" s="32"/>
      <c r="H131" s="32"/>
    </row>
    <row r="132" spans="2:8">
      <c r="C132" s="7"/>
      <c r="D132" s="10"/>
      <c r="E132" s="16"/>
      <c r="F132" s="5"/>
      <c r="G132" s="5"/>
      <c r="H132" s="5"/>
    </row>
    <row r="133" spans="2:8" ht="15" customHeight="1">
      <c r="B133" s="8" t="s">
        <v>38</v>
      </c>
      <c r="C133" s="150" t="s">
        <v>95</v>
      </c>
      <c r="D133" s="153" t="s">
        <v>133</v>
      </c>
      <c r="E133" s="156"/>
      <c r="F133" s="5"/>
      <c r="G133" s="5"/>
      <c r="H133" s="5"/>
    </row>
    <row r="134" spans="2:8" ht="78.75" customHeight="1">
      <c r="B134" s="8"/>
      <c r="C134" s="150" t="s">
        <v>43</v>
      </c>
      <c r="D134" s="6" t="s">
        <v>134</v>
      </c>
      <c r="E134" s="156"/>
      <c r="F134" s="5"/>
      <c r="G134" s="5"/>
      <c r="H134" s="5"/>
    </row>
    <row r="135" spans="2:8" ht="120" customHeight="1">
      <c r="B135" s="8"/>
      <c r="C135" s="150"/>
      <c r="D135" s="6" t="s">
        <v>278</v>
      </c>
      <c r="E135" s="156"/>
      <c r="F135" s="5"/>
      <c r="G135" s="5"/>
      <c r="H135" s="5"/>
    </row>
    <row r="136" spans="2:8" ht="15.75" customHeight="1">
      <c r="C136" s="46"/>
      <c r="D136" s="6" t="s">
        <v>126</v>
      </c>
      <c r="E136" s="13"/>
      <c r="F136" s="5"/>
      <c r="G136" s="5"/>
      <c r="H136" s="5"/>
    </row>
    <row r="137" spans="2:8" ht="12.75" customHeight="1">
      <c r="C137" s="46"/>
      <c r="D137" s="6" t="s">
        <v>19</v>
      </c>
      <c r="E137" s="13"/>
      <c r="F137" s="5"/>
      <c r="G137" s="5"/>
      <c r="H137" s="5"/>
    </row>
    <row r="138" spans="2:8" ht="25.5">
      <c r="B138" s="144"/>
      <c r="C138" s="145"/>
      <c r="D138" s="146" t="s">
        <v>30</v>
      </c>
      <c r="E138" s="147" t="s">
        <v>31</v>
      </c>
      <c r="F138" s="149">
        <v>190</v>
      </c>
      <c r="G138" s="149">
        <v>90</v>
      </c>
      <c r="H138" s="149">
        <f>F138*G138</f>
        <v>17100</v>
      </c>
    </row>
    <row r="139" spans="2:8" ht="18" customHeight="1">
      <c r="B139" s="18"/>
      <c r="C139" s="7"/>
      <c r="D139" s="19"/>
      <c r="E139" s="13"/>
      <c r="F139" s="5"/>
      <c r="G139" s="5"/>
      <c r="H139" s="5"/>
    </row>
    <row r="140" spans="2:8">
      <c r="B140" s="8" t="s">
        <v>39</v>
      </c>
      <c r="C140" s="150" t="s">
        <v>97</v>
      </c>
      <c r="D140" s="153" t="s">
        <v>62</v>
      </c>
      <c r="E140" s="16"/>
      <c r="F140" s="5"/>
      <c r="G140" s="5"/>
      <c r="H140" s="5"/>
    </row>
    <row r="141" spans="2:8" ht="40.5" customHeight="1">
      <c r="B141" s="8"/>
      <c r="C141" s="150" t="s">
        <v>215</v>
      </c>
      <c r="D141" s="6" t="s">
        <v>225</v>
      </c>
      <c r="E141" s="16"/>
      <c r="F141" s="5"/>
      <c r="G141" s="5"/>
      <c r="H141" s="5"/>
    </row>
    <row r="142" spans="2:8" ht="103.5" customHeight="1">
      <c r="B142" s="8"/>
      <c r="C142" s="150"/>
      <c r="D142" s="6" t="s">
        <v>217</v>
      </c>
      <c r="E142" s="16"/>
      <c r="F142" s="5"/>
      <c r="G142" s="5"/>
      <c r="H142" s="5"/>
    </row>
    <row r="143" spans="2:8" ht="78" customHeight="1">
      <c r="B143" s="8"/>
      <c r="C143" s="150"/>
      <c r="D143" s="6" t="s">
        <v>216</v>
      </c>
      <c r="E143" s="16"/>
      <c r="F143" s="5"/>
      <c r="G143" s="5"/>
      <c r="H143" s="5"/>
    </row>
    <row r="144" spans="2:8" ht="12.75" customHeight="1">
      <c r="C144" s="46"/>
      <c r="D144" s="6" t="s">
        <v>19</v>
      </c>
      <c r="E144" s="13"/>
      <c r="F144" s="5"/>
      <c r="G144" s="5"/>
      <c r="H144" s="5"/>
    </row>
    <row r="145" spans="2:8" ht="27.75" customHeight="1">
      <c r="B145" s="144"/>
      <c r="C145" s="145"/>
      <c r="D145" s="146" t="s">
        <v>135</v>
      </c>
      <c r="E145" s="147" t="s">
        <v>44</v>
      </c>
      <c r="F145" s="149">
        <v>5</v>
      </c>
      <c r="G145" s="149">
        <v>3500</v>
      </c>
      <c r="H145" s="149">
        <f>F145*G145</f>
        <v>17500</v>
      </c>
    </row>
    <row r="146" spans="2:8" ht="18" customHeight="1">
      <c r="B146" s="18"/>
      <c r="C146" s="7"/>
      <c r="D146" s="19"/>
      <c r="E146" s="13"/>
      <c r="F146" s="5"/>
      <c r="G146" s="5"/>
      <c r="H146" s="5"/>
    </row>
    <row r="147" spans="2:8">
      <c r="B147" s="8" t="s">
        <v>40</v>
      </c>
      <c r="C147" s="150" t="s">
        <v>100</v>
      </c>
      <c r="D147" s="153" t="s">
        <v>98</v>
      </c>
      <c r="E147" s="16"/>
      <c r="F147" s="5"/>
      <c r="G147" s="5"/>
      <c r="H147" s="5"/>
    </row>
    <row r="148" spans="2:8" ht="140.25">
      <c r="B148" s="8"/>
      <c r="C148" s="150" t="s">
        <v>101</v>
      </c>
      <c r="D148" s="6" t="s">
        <v>264</v>
      </c>
      <c r="E148" s="16"/>
      <c r="F148" s="5"/>
      <c r="G148" s="5"/>
      <c r="H148" s="5"/>
    </row>
    <row r="149" spans="2:8" ht="12.75" customHeight="1">
      <c r="C149" s="46"/>
      <c r="D149" s="6" t="s">
        <v>19</v>
      </c>
      <c r="E149" s="13"/>
      <c r="F149" s="5"/>
      <c r="G149" s="5"/>
      <c r="H149" s="5"/>
    </row>
    <row r="150" spans="2:8" ht="25.5">
      <c r="B150" s="144"/>
      <c r="C150" s="145"/>
      <c r="D150" s="146" t="s">
        <v>99</v>
      </c>
      <c r="E150" s="147" t="s">
        <v>0</v>
      </c>
      <c r="F150" s="149">
        <v>100</v>
      </c>
      <c r="G150" s="149">
        <v>150</v>
      </c>
      <c r="H150" s="149">
        <f>F150*G150</f>
        <v>15000</v>
      </c>
    </row>
    <row r="151" spans="2:8">
      <c r="B151" s="18"/>
      <c r="C151" s="7"/>
      <c r="D151" s="19"/>
      <c r="E151" s="13"/>
      <c r="F151" s="5"/>
      <c r="G151" s="5"/>
      <c r="H151" s="5"/>
    </row>
    <row r="152" spans="2:8" ht="11.25" customHeight="1">
      <c r="B152" s="18"/>
      <c r="C152" s="7"/>
      <c r="D152" s="19"/>
      <c r="E152" s="13"/>
      <c r="F152" s="5"/>
      <c r="G152" s="5"/>
      <c r="H152" s="5"/>
    </row>
    <row r="153" spans="2:8" ht="20.100000000000001" customHeight="1">
      <c r="B153" s="38" t="str">
        <f>B131</f>
        <v>3.0.</v>
      </c>
      <c r="C153" s="45"/>
      <c r="D153" s="39" t="str">
        <f>CONCATENATE(D131," UKUPNO:")</f>
        <v>ODVODNJA UKUPNO:</v>
      </c>
      <c r="E153" s="40"/>
      <c r="F153" s="41"/>
      <c r="G153" s="41"/>
      <c r="H153" s="41">
        <f>SUM(H132:H152)</f>
        <v>49600</v>
      </c>
    </row>
    <row r="156" spans="2:8" s="27" customFormat="1" ht="18" customHeight="1">
      <c r="B156" s="29" t="s">
        <v>41</v>
      </c>
      <c r="C156" s="43"/>
      <c r="D156" s="30" t="s">
        <v>148</v>
      </c>
      <c r="E156" s="31"/>
      <c r="F156" s="32"/>
      <c r="G156" s="32"/>
      <c r="H156" s="32"/>
    </row>
    <row r="157" spans="2:8" ht="18" customHeight="1">
      <c r="B157" s="18"/>
      <c r="C157" s="7"/>
      <c r="D157" s="19"/>
      <c r="E157" s="13"/>
      <c r="F157" s="5"/>
      <c r="G157" s="5"/>
      <c r="H157" s="5"/>
    </row>
    <row r="158" spans="2:8">
      <c r="B158" s="8" t="s">
        <v>2</v>
      </c>
      <c r="C158" s="150" t="s">
        <v>138</v>
      </c>
      <c r="D158" s="153" t="s">
        <v>136</v>
      </c>
      <c r="E158" s="16"/>
      <c r="F158" s="5"/>
      <c r="G158" s="5"/>
      <c r="H158" s="5"/>
    </row>
    <row r="159" spans="2:8" ht="179.25" customHeight="1">
      <c r="B159" s="8"/>
      <c r="C159" s="150"/>
      <c r="D159" s="6" t="s">
        <v>209</v>
      </c>
      <c r="E159" s="16"/>
      <c r="F159" s="5"/>
      <c r="G159" s="5"/>
      <c r="H159" s="5"/>
    </row>
    <row r="160" spans="2:8">
      <c r="B160" s="8"/>
      <c r="C160" s="150"/>
      <c r="D160" s="6" t="s">
        <v>147</v>
      </c>
      <c r="E160" s="16"/>
      <c r="F160" s="5"/>
      <c r="G160" s="5"/>
      <c r="H160" s="5"/>
    </row>
    <row r="161" spans="2:8" ht="12.75" customHeight="1">
      <c r="C161" s="46"/>
      <c r="D161" s="6" t="s">
        <v>19</v>
      </c>
      <c r="E161" s="13"/>
      <c r="F161" s="5"/>
      <c r="G161" s="5"/>
      <c r="H161" s="5"/>
    </row>
    <row r="162" spans="2:8" ht="25.5">
      <c r="B162" s="144"/>
      <c r="C162" s="145"/>
      <c r="D162" s="146" t="s">
        <v>137</v>
      </c>
      <c r="E162" s="147" t="s">
        <v>44</v>
      </c>
      <c r="F162" s="149">
        <v>1</v>
      </c>
      <c r="G162" s="149">
        <v>4000</v>
      </c>
      <c r="H162" s="149">
        <f>F162*G162</f>
        <v>4000</v>
      </c>
    </row>
    <row r="163" spans="2:8" ht="18" customHeight="1">
      <c r="B163" s="18"/>
      <c r="C163" s="7"/>
      <c r="D163" s="19"/>
      <c r="E163" s="13"/>
      <c r="F163" s="5"/>
      <c r="G163" s="5"/>
      <c r="H163" s="5"/>
    </row>
    <row r="164" spans="2:8">
      <c r="B164" s="28" t="s">
        <v>3</v>
      </c>
      <c r="C164" s="44" t="s">
        <v>140</v>
      </c>
      <c r="D164" s="127" t="s">
        <v>139</v>
      </c>
    </row>
    <row r="165" spans="2:8">
      <c r="C165" s="44" t="s">
        <v>94</v>
      </c>
      <c r="D165" s="157" t="s">
        <v>141</v>
      </c>
    </row>
    <row r="166" spans="2:8" ht="79.5" customHeight="1">
      <c r="C166" s="128"/>
      <c r="D166" s="6" t="s">
        <v>142</v>
      </c>
    </row>
    <row r="167" spans="2:8" ht="15.75" customHeight="1">
      <c r="C167" s="128"/>
      <c r="D167" s="6" t="s">
        <v>19</v>
      </c>
    </row>
    <row r="168" spans="2:8" ht="38.25">
      <c r="C168" s="44"/>
      <c r="D168" s="6" t="s">
        <v>143</v>
      </c>
    </row>
    <row r="169" spans="2:8" ht="8.1" customHeight="1">
      <c r="C169" s="44"/>
      <c r="D169" s="6"/>
    </row>
    <row r="170" spans="2:8" ht="78.75" customHeight="1">
      <c r="B170" s="130" t="s">
        <v>149</v>
      </c>
      <c r="C170" s="130"/>
      <c r="D170" s="158" t="s">
        <v>144</v>
      </c>
      <c r="E170" s="132" t="s">
        <v>0</v>
      </c>
      <c r="F170" s="133">
        <v>205</v>
      </c>
      <c r="G170" s="134">
        <v>92</v>
      </c>
      <c r="H170" s="135">
        <f>F170*G170</f>
        <v>18860</v>
      </c>
    </row>
    <row r="171" spans="2:8" ht="8.1" customHeight="1">
      <c r="B171" s="159"/>
      <c r="C171" s="159"/>
      <c r="D171" s="160"/>
      <c r="E171" s="161"/>
      <c r="F171" s="162"/>
      <c r="G171" s="163"/>
      <c r="H171" s="164"/>
    </row>
    <row r="172" spans="2:8" ht="78.75" customHeight="1">
      <c r="B172" s="130" t="s">
        <v>150</v>
      </c>
      <c r="C172" s="130"/>
      <c r="D172" s="158" t="s">
        <v>145</v>
      </c>
      <c r="E172" s="132" t="s">
        <v>0</v>
      </c>
      <c r="F172" s="133">
        <v>77</v>
      </c>
      <c r="G172" s="134">
        <v>117</v>
      </c>
      <c r="H172" s="135">
        <f>F172*G172</f>
        <v>9009</v>
      </c>
    </row>
    <row r="173" spans="2:8" ht="8.1" customHeight="1">
      <c r="B173" s="46"/>
      <c r="C173" s="46"/>
      <c r="D173" s="6"/>
      <c r="E173" s="13"/>
      <c r="F173" s="22"/>
      <c r="G173" s="23"/>
      <c r="H173" s="24"/>
    </row>
    <row r="174" spans="2:8" ht="55.5" customHeight="1">
      <c r="B174" s="165" t="s">
        <v>151</v>
      </c>
      <c r="C174" s="165"/>
      <c r="D174" s="6" t="s">
        <v>146</v>
      </c>
      <c r="E174" s="147" t="s">
        <v>0</v>
      </c>
      <c r="F174" s="148">
        <v>213</v>
      </c>
      <c r="G174" s="166">
        <v>55</v>
      </c>
      <c r="H174" s="167">
        <f>F174*G174</f>
        <v>11715</v>
      </c>
    </row>
    <row r="175" spans="2:8">
      <c r="B175" s="18"/>
      <c r="C175" s="7"/>
      <c r="D175" s="48"/>
      <c r="E175" s="13"/>
      <c r="F175" s="5"/>
      <c r="G175" s="5"/>
      <c r="H175" s="5"/>
    </row>
    <row r="176" spans="2:8">
      <c r="B176" s="28" t="s">
        <v>4</v>
      </c>
      <c r="C176" s="44"/>
      <c r="D176" s="127" t="s">
        <v>162</v>
      </c>
    </row>
    <row r="177" spans="2:8" ht="117.75" customHeight="1">
      <c r="B177" s="44" t="s">
        <v>201</v>
      </c>
      <c r="C177" s="128"/>
      <c r="D177" s="6" t="s">
        <v>164</v>
      </c>
    </row>
    <row r="178" spans="2:8" ht="28.5" customHeight="1">
      <c r="C178" s="44"/>
      <c r="D178" s="6" t="s">
        <v>267</v>
      </c>
    </row>
    <row r="179" spans="2:8" ht="14.25">
      <c r="B179" s="129"/>
      <c r="C179" s="130"/>
      <c r="D179" s="158" t="s">
        <v>211</v>
      </c>
      <c r="E179" s="132" t="s">
        <v>9</v>
      </c>
      <c r="F179" s="133">
        <v>7</v>
      </c>
      <c r="G179" s="134">
        <v>180</v>
      </c>
      <c r="H179" s="135">
        <f>F179*G179</f>
        <v>1260</v>
      </c>
    </row>
    <row r="180" spans="2:8" ht="12.75" customHeight="1">
      <c r="B180" s="46"/>
      <c r="C180" s="46"/>
      <c r="D180" s="6"/>
      <c r="E180" s="13"/>
      <c r="F180" s="22"/>
      <c r="G180" s="23"/>
      <c r="H180" s="24"/>
    </row>
    <row r="181" spans="2:8" ht="165" customHeight="1">
      <c r="B181" s="46" t="s">
        <v>202</v>
      </c>
      <c r="C181" s="46"/>
      <c r="D181" s="6" t="s">
        <v>165</v>
      </c>
      <c r="E181" s="13"/>
      <c r="F181" s="22"/>
      <c r="G181" s="23"/>
      <c r="H181" s="24"/>
    </row>
    <row r="182" spans="2:8" ht="28.5" customHeight="1">
      <c r="C182" s="44"/>
      <c r="D182" s="6" t="s">
        <v>163</v>
      </c>
    </row>
    <row r="183" spans="2:8" ht="14.25">
      <c r="B183" s="129"/>
      <c r="C183" s="130"/>
      <c r="D183" s="158" t="s">
        <v>211</v>
      </c>
      <c r="E183" s="132" t="s">
        <v>9</v>
      </c>
      <c r="F183" s="133">
        <v>7</v>
      </c>
      <c r="G183" s="134">
        <v>250</v>
      </c>
      <c r="H183" s="135">
        <f>F183*G183</f>
        <v>1750</v>
      </c>
    </row>
    <row r="184" spans="2:8">
      <c r="B184" s="18"/>
      <c r="C184" s="7"/>
      <c r="D184" s="19"/>
      <c r="E184" s="13"/>
      <c r="F184" s="5"/>
      <c r="G184" s="5"/>
      <c r="H184" s="5"/>
    </row>
    <row r="185" spans="2:8" ht="5.25" customHeight="1"/>
    <row r="186" spans="2:8" ht="20.100000000000001" customHeight="1">
      <c r="B186" s="38" t="str">
        <f>B156</f>
        <v>4.0.</v>
      </c>
      <c r="C186" s="45"/>
      <c r="D186" s="39" t="str">
        <f>CONCATENATE(D156," UKUPNO:")</f>
        <v>BETONSKI RADOVI UKUPNO:</v>
      </c>
      <c r="E186" s="40"/>
      <c r="F186" s="41"/>
      <c r="G186" s="41"/>
      <c r="H186" s="41">
        <f>SUM(H157:H185)</f>
        <v>46594</v>
      </c>
    </row>
    <row r="188" spans="2:8" ht="6" customHeight="1"/>
    <row r="189" spans="2:8" s="27" customFormat="1" ht="18" customHeight="1">
      <c r="B189" s="29" t="s">
        <v>42</v>
      </c>
      <c r="C189" s="43"/>
      <c r="D189" s="30" t="s">
        <v>25</v>
      </c>
      <c r="E189" s="31"/>
      <c r="F189" s="32"/>
      <c r="G189" s="32"/>
      <c r="H189" s="32"/>
    </row>
    <row r="190" spans="2:8">
      <c r="C190" s="7"/>
      <c r="D190" s="10"/>
      <c r="E190" s="16"/>
      <c r="F190" s="5"/>
      <c r="G190" s="5"/>
      <c r="H190" s="5"/>
    </row>
    <row r="191" spans="2:8" ht="24">
      <c r="B191" s="8" t="s">
        <v>6</v>
      </c>
      <c r="C191" s="46" t="s">
        <v>26</v>
      </c>
      <c r="D191" s="153" t="s">
        <v>92</v>
      </c>
      <c r="E191" s="16"/>
      <c r="F191" s="5"/>
      <c r="G191" s="5"/>
      <c r="H191" s="5"/>
    </row>
    <row r="192" spans="2:8" ht="76.5">
      <c r="B192" s="8"/>
      <c r="C192" s="46"/>
      <c r="D192" s="6" t="s">
        <v>210</v>
      </c>
      <c r="E192" s="16"/>
      <c r="F192" s="5"/>
      <c r="G192" s="5"/>
      <c r="H192" s="5"/>
    </row>
    <row r="193" spans="2:8" ht="76.5">
      <c r="B193" s="8"/>
      <c r="C193" s="46"/>
      <c r="D193" s="6" t="s">
        <v>63</v>
      </c>
      <c r="E193" s="16"/>
      <c r="F193" s="5"/>
      <c r="G193" s="5"/>
      <c r="H193" s="5"/>
    </row>
    <row r="194" spans="2:8" ht="89.25">
      <c r="B194" s="8"/>
      <c r="C194" s="46"/>
      <c r="D194" s="6" t="s">
        <v>64</v>
      </c>
      <c r="E194" s="16"/>
      <c r="F194" s="5"/>
      <c r="G194" s="5"/>
      <c r="H194" s="5"/>
    </row>
    <row r="195" spans="2:8" ht="42" customHeight="1">
      <c r="B195" s="8"/>
      <c r="C195" s="46"/>
      <c r="D195" s="6" t="s">
        <v>65</v>
      </c>
      <c r="E195" s="16"/>
      <c r="F195" s="5"/>
      <c r="G195" s="5"/>
      <c r="H195" s="5"/>
    </row>
    <row r="196" spans="2:8" ht="27.75" customHeight="1">
      <c r="B196" s="8"/>
      <c r="C196" s="46"/>
      <c r="D196" s="6" t="s">
        <v>265</v>
      </c>
      <c r="E196" s="16"/>
      <c r="F196" s="5"/>
      <c r="G196" s="5"/>
      <c r="H196" s="5"/>
    </row>
    <row r="197" spans="2:8" ht="53.25" customHeight="1">
      <c r="B197" s="8"/>
      <c r="C197" s="46"/>
      <c r="D197" s="6" t="s">
        <v>66</v>
      </c>
      <c r="E197" s="16"/>
      <c r="F197" s="5"/>
      <c r="G197" s="5"/>
      <c r="H197" s="5"/>
    </row>
    <row r="198" spans="2:8" ht="66.75" customHeight="1">
      <c r="B198" s="8"/>
      <c r="C198" s="46"/>
      <c r="D198" s="6" t="s">
        <v>67</v>
      </c>
      <c r="E198" s="16"/>
      <c r="F198" s="5"/>
      <c r="G198" s="5"/>
      <c r="H198" s="5"/>
    </row>
    <row r="199" spans="2:8" ht="38.25">
      <c r="B199" s="8"/>
      <c r="C199" s="46"/>
      <c r="D199" s="6" t="s">
        <v>90</v>
      </c>
      <c r="E199" s="16"/>
      <c r="F199" s="5"/>
      <c r="G199" s="5"/>
      <c r="H199" s="5"/>
    </row>
    <row r="200" spans="2:8" ht="12.75" customHeight="1">
      <c r="C200" s="46"/>
      <c r="D200" s="6" t="s">
        <v>19</v>
      </c>
      <c r="E200" s="13"/>
      <c r="F200" s="5"/>
      <c r="G200" s="5"/>
      <c r="H200" s="5"/>
    </row>
    <row r="201" spans="2:8" ht="27.75" customHeight="1">
      <c r="B201" s="8"/>
      <c r="C201" s="46"/>
      <c r="D201" s="9" t="s">
        <v>27</v>
      </c>
      <c r="E201" s="16"/>
      <c r="F201" s="5"/>
      <c r="G201" s="5"/>
      <c r="H201" s="5"/>
    </row>
    <row r="202" spans="2:8" ht="12" customHeight="1">
      <c r="B202" s="8"/>
      <c r="C202" s="46"/>
      <c r="D202" s="9"/>
      <c r="E202" s="16"/>
      <c r="F202" s="5"/>
      <c r="G202" s="5"/>
      <c r="H202" s="5"/>
    </row>
    <row r="203" spans="2:8" s="27" customFormat="1" ht="17.100000000000001" customHeight="1">
      <c r="B203" s="169"/>
      <c r="C203" s="170"/>
      <c r="D203" s="171" t="s">
        <v>152</v>
      </c>
      <c r="E203" s="172" t="s">
        <v>8</v>
      </c>
      <c r="F203" s="173">
        <v>688</v>
      </c>
      <c r="G203" s="173">
        <v>160</v>
      </c>
      <c r="H203" s="173">
        <f>F203*G203</f>
        <v>110080</v>
      </c>
    </row>
    <row r="204" spans="2:8" s="27" customFormat="1" ht="17.100000000000001" customHeight="1">
      <c r="B204" s="174"/>
      <c r="C204" s="175"/>
      <c r="D204" s="176" t="s">
        <v>70</v>
      </c>
      <c r="E204" s="177" t="s">
        <v>8</v>
      </c>
      <c r="F204" s="178">
        <v>121</v>
      </c>
      <c r="G204" s="178">
        <v>160</v>
      </c>
      <c r="H204" s="178">
        <f>F204*G204</f>
        <v>19360</v>
      </c>
    </row>
    <row r="205" spans="2:8" ht="18" customHeight="1">
      <c r="D205" s="25"/>
      <c r="E205" s="16"/>
      <c r="F205" s="5"/>
      <c r="G205" s="5"/>
      <c r="H205" s="5"/>
    </row>
    <row r="206" spans="2:8">
      <c r="B206" s="8" t="s">
        <v>7</v>
      </c>
      <c r="C206" s="46" t="s">
        <v>153</v>
      </c>
      <c r="D206" s="153" t="s">
        <v>154</v>
      </c>
      <c r="E206" s="16"/>
      <c r="F206" s="5"/>
      <c r="G206" s="5"/>
      <c r="H206" s="5"/>
    </row>
    <row r="207" spans="2:8" ht="131.25" customHeight="1">
      <c r="B207" s="8"/>
      <c r="C207" s="150"/>
      <c r="D207" s="6" t="s">
        <v>155</v>
      </c>
      <c r="E207" s="16"/>
      <c r="F207" s="5"/>
      <c r="G207" s="5"/>
      <c r="H207" s="5"/>
    </row>
    <row r="208" spans="2:8" ht="12.75" customHeight="1">
      <c r="C208" s="46"/>
      <c r="D208" s="6" t="s">
        <v>19</v>
      </c>
      <c r="E208" s="13"/>
      <c r="F208" s="5"/>
      <c r="G208" s="5"/>
      <c r="H208" s="5"/>
    </row>
    <row r="209" spans="2:8" ht="25.5">
      <c r="C209" s="46"/>
      <c r="D209" s="179" t="s">
        <v>156</v>
      </c>
      <c r="E209" s="13"/>
      <c r="F209" s="5"/>
      <c r="G209" s="5"/>
      <c r="H209" s="5"/>
    </row>
    <row r="210" spans="2:8" ht="15.95" customHeight="1">
      <c r="B210" s="18"/>
      <c r="C210" s="7"/>
      <c r="D210" s="180" t="s">
        <v>266</v>
      </c>
      <c r="E210" s="132" t="s">
        <v>9</v>
      </c>
      <c r="F210" s="181">
        <v>916</v>
      </c>
      <c r="G210" s="181">
        <v>87</v>
      </c>
      <c r="H210" s="181">
        <f>F210*G210</f>
        <v>79692</v>
      </c>
    </row>
    <row r="211" spans="2:8" ht="15.95" customHeight="1">
      <c r="B211" s="144"/>
      <c r="C211" s="145"/>
      <c r="D211" s="154" t="s">
        <v>158</v>
      </c>
      <c r="E211" s="147" t="s">
        <v>9</v>
      </c>
      <c r="F211" s="149">
        <v>431</v>
      </c>
      <c r="G211" s="149">
        <v>87</v>
      </c>
      <c r="H211" s="149">
        <f>F211*G211</f>
        <v>37497</v>
      </c>
    </row>
    <row r="212" spans="2:8" ht="18" customHeight="1">
      <c r="B212" s="18"/>
      <c r="C212" s="7"/>
      <c r="D212" s="9"/>
      <c r="E212" s="13"/>
      <c r="F212" s="5"/>
      <c r="G212" s="5"/>
      <c r="H212" s="5"/>
    </row>
    <row r="213" spans="2:8" ht="24">
      <c r="B213" s="8" t="s">
        <v>102</v>
      </c>
      <c r="C213" s="46" t="s">
        <v>28</v>
      </c>
      <c r="D213" s="153" t="s">
        <v>157</v>
      </c>
      <c r="E213" s="16"/>
      <c r="F213" s="5"/>
      <c r="G213" s="5"/>
      <c r="H213" s="5"/>
    </row>
    <row r="214" spans="2:8" ht="63.75">
      <c r="B214" s="8"/>
      <c r="C214" s="46"/>
      <c r="D214" s="6" t="s">
        <v>91</v>
      </c>
      <c r="E214" s="16"/>
      <c r="F214" s="5"/>
      <c r="G214" s="5"/>
      <c r="H214" s="5"/>
    </row>
    <row r="215" spans="2:8" ht="12.75" customHeight="1">
      <c r="C215" s="46"/>
      <c r="D215" s="6" t="s">
        <v>19</v>
      </c>
      <c r="E215" s="13"/>
      <c r="F215" s="5"/>
      <c r="G215" s="5"/>
      <c r="H215" s="5"/>
    </row>
    <row r="216" spans="2:8" ht="25.5">
      <c r="B216" s="144"/>
      <c r="C216" s="145"/>
      <c r="D216" s="154" t="s">
        <v>47</v>
      </c>
      <c r="E216" s="147" t="s">
        <v>9</v>
      </c>
      <c r="F216" s="149">
        <v>1347</v>
      </c>
      <c r="G216" s="149">
        <v>2.75</v>
      </c>
      <c r="H216" s="149">
        <f>F216*G216</f>
        <v>3704.25</v>
      </c>
    </row>
    <row r="217" spans="2:8" ht="15" customHeight="1">
      <c r="B217" s="18"/>
      <c r="C217" s="7"/>
      <c r="D217" s="9"/>
      <c r="E217" s="13"/>
      <c r="F217" s="5"/>
      <c r="G217" s="5"/>
      <c r="H217" s="5"/>
    </row>
    <row r="218" spans="2:8" ht="15" customHeight="1">
      <c r="B218" s="18"/>
      <c r="C218" s="7"/>
      <c r="D218" s="9"/>
      <c r="E218" s="13"/>
      <c r="F218" s="5"/>
      <c r="G218" s="5"/>
      <c r="H218" s="5"/>
    </row>
    <row r="219" spans="2:8" ht="13.5" customHeight="1">
      <c r="B219" s="8" t="s">
        <v>103</v>
      </c>
      <c r="C219" s="46" t="s">
        <v>93</v>
      </c>
      <c r="D219" s="153" t="s">
        <v>159</v>
      </c>
      <c r="E219" s="16"/>
      <c r="F219" s="5"/>
      <c r="G219" s="5"/>
      <c r="H219" s="5"/>
    </row>
    <row r="220" spans="2:8" ht="210.75" customHeight="1">
      <c r="B220" s="8"/>
      <c r="C220" s="150"/>
      <c r="D220" s="21" t="s">
        <v>212</v>
      </c>
      <c r="E220" s="16"/>
      <c r="F220" s="5"/>
      <c r="G220" s="5"/>
      <c r="H220" s="5"/>
    </row>
    <row r="221" spans="2:8" ht="12.75" customHeight="1">
      <c r="C221" s="46"/>
      <c r="D221" s="6" t="s">
        <v>19</v>
      </c>
      <c r="E221" s="13"/>
      <c r="F221" s="5"/>
      <c r="G221" s="5"/>
      <c r="H221" s="5"/>
    </row>
    <row r="222" spans="2:8" ht="25.5">
      <c r="C222" s="46"/>
      <c r="D222" s="179" t="s">
        <v>156</v>
      </c>
      <c r="E222" s="13"/>
      <c r="F222" s="5"/>
      <c r="G222" s="5"/>
      <c r="H222" s="5"/>
    </row>
    <row r="223" spans="2:8" ht="15.95" customHeight="1">
      <c r="B223" s="18"/>
      <c r="C223" s="7"/>
      <c r="D223" s="180" t="s">
        <v>160</v>
      </c>
      <c r="E223" s="132" t="s">
        <v>9</v>
      </c>
      <c r="F223" s="181">
        <v>408</v>
      </c>
      <c r="G223" s="181">
        <v>63</v>
      </c>
      <c r="H223" s="181">
        <f>F223*G223</f>
        <v>25704</v>
      </c>
    </row>
    <row r="224" spans="2:8" ht="15.95" customHeight="1">
      <c r="B224" s="144"/>
      <c r="C224" s="145"/>
      <c r="D224" s="154" t="s">
        <v>161</v>
      </c>
      <c r="E224" s="147" t="s">
        <v>9</v>
      </c>
      <c r="F224" s="149">
        <v>1347</v>
      </c>
      <c r="G224" s="149">
        <v>63</v>
      </c>
      <c r="H224" s="149">
        <f>F224*G224</f>
        <v>84861</v>
      </c>
    </row>
    <row r="225" spans="2:8" ht="18.75" customHeight="1">
      <c r="B225" s="18"/>
      <c r="C225" s="7"/>
      <c r="D225" s="9"/>
      <c r="E225" s="13"/>
      <c r="F225" s="5"/>
      <c r="G225" s="5"/>
      <c r="H225" s="5"/>
    </row>
    <row r="226" spans="2:8" ht="18.75" customHeight="1">
      <c r="B226" s="18"/>
      <c r="C226" s="7"/>
      <c r="D226" s="9"/>
      <c r="E226" s="13"/>
      <c r="F226" s="5"/>
      <c r="G226" s="5"/>
      <c r="H226" s="5"/>
    </row>
    <row r="227" spans="2:8" ht="15.95" customHeight="1">
      <c r="B227" s="18"/>
      <c r="C227" s="7"/>
      <c r="D227" s="9"/>
      <c r="E227" s="13"/>
      <c r="F227" s="5"/>
      <c r="G227" s="5"/>
      <c r="H227" s="5"/>
    </row>
    <row r="228" spans="2:8" ht="15" customHeight="1">
      <c r="E228" s="16"/>
      <c r="F228" s="5"/>
      <c r="G228" s="5"/>
      <c r="H228" s="5"/>
    </row>
    <row r="229" spans="2:8" ht="19.5" customHeight="1">
      <c r="B229" s="38" t="str">
        <f>B189</f>
        <v>5.0.</v>
      </c>
      <c r="C229" s="45">
        <f>C189</f>
        <v>0</v>
      </c>
      <c r="D229" s="39" t="str">
        <f>CONCATENATE(D189," UKUPNO:")</f>
        <v>KOLNIČKA KONSTRUKCIJA UKUPNO:</v>
      </c>
      <c r="E229" s="40"/>
      <c r="F229" s="41"/>
      <c r="G229" s="41"/>
      <c r="H229" s="41">
        <f>SUM(H197:H228)</f>
        <v>360898.25</v>
      </c>
    </row>
    <row r="230" spans="2:8" ht="8.25" customHeight="1">
      <c r="C230" s="7"/>
      <c r="D230" s="10"/>
      <c r="E230" s="14"/>
      <c r="F230" s="26"/>
      <c r="G230" s="26"/>
      <c r="H230" s="26"/>
    </row>
    <row r="231" spans="2:8" s="27" customFormat="1" ht="18" customHeight="1">
      <c r="B231" s="29" t="s">
        <v>166</v>
      </c>
      <c r="C231" s="43"/>
      <c r="D231" s="30" t="s">
        <v>167</v>
      </c>
      <c r="E231" s="31"/>
      <c r="F231" s="32"/>
      <c r="G231" s="32"/>
      <c r="H231" s="32"/>
    </row>
    <row r="232" spans="2:8" ht="13.5" customHeight="1">
      <c r="C232" s="46"/>
      <c r="D232" s="12"/>
      <c r="E232" s="16"/>
      <c r="F232" s="5"/>
      <c r="G232" s="5"/>
      <c r="H232" s="5"/>
    </row>
    <row r="233" spans="2:8" ht="24">
      <c r="B233" s="8" t="s">
        <v>168</v>
      </c>
      <c r="C233" s="44"/>
      <c r="D233" s="143" t="s">
        <v>269</v>
      </c>
      <c r="F233" s="17"/>
    </row>
    <row r="234" spans="2:8" ht="38.25">
      <c r="B234" s="8"/>
      <c r="C234" s="44"/>
      <c r="D234" s="6" t="s">
        <v>270</v>
      </c>
      <c r="F234" s="17"/>
    </row>
    <row r="235" spans="2:8" ht="66" customHeight="1">
      <c r="B235" s="8"/>
      <c r="C235" s="44"/>
      <c r="D235" s="6" t="s">
        <v>276</v>
      </c>
      <c r="F235" s="17"/>
    </row>
    <row r="236" spans="2:8" ht="38.25">
      <c r="B236" s="8"/>
      <c r="C236" s="44"/>
      <c r="D236" s="6" t="s">
        <v>268</v>
      </c>
      <c r="F236" s="17"/>
    </row>
    <row r="237" spans="2:8" ht="38.25">
      <c r="B237" s="8"/>
      <c r="C237" s="44"/>
      <c r="D237" s="6" t="s">
        <v>271</v>
      </c>
      <c r="F237" s="17"/>
    </row>
    <row r="238" spans="2:8" ht="44.25" customHeight="1">
      <c r="B238" s="8"/>
      <c r="C238" s="44"/>
      <c r="D238" s="6" t="s">
        <v>272</v>
      </c>
      <c r="F238" s="17"/>
    </row>
    <row r="239" spans="2:8">
      <c r="B239" s="8"/>
      <c r="C239" s="44"/>
      <c r="D239" s="6" t="s">
        <v>19</v>
      </c>
      <c r="F239" s="17"/>
    </row>
    <row r="240" spans="2:8" ht="15" customHeight="1">
      <c r="B240" s="195"/>
      <c r="C240" s="165"/>
      <c r="D240" s="196" t="s">
        <v>254</v>
      </c>
      <c r="E240" s="147" t="s">
        <v>104</v>
      </c>
      <c r="F240" s="148">
        <v>100</v>
      </c>
      <c r="G240" s="166">
        <v>120</v>
      </c>
      <c r="H240" s="167">
        <f>G240*F240</f>
        <v>12000</v>
      </c>
    </row>
    <row r="241" spans="2:8" ht="15" customHeight="1">
      <c r="C241" s="46"/>
      <c r="D241" s="12"/>
      <c r="E241" s="16"/>
      <c r="F241" s="5"/>
      <c r="G241" s="5"/>
      <c r="H241" s="5"/>
    </row>
    <row r="242" spans="2:8" ht="24">
      <c r="B242" s="8" t="s">
        <v>169</v>
      </c>
      <c r="C242" s="150"/>
      <c r="D242" s="153" t="s">
        <v>171</v>
      </c>
      <c r="E242" s="16"/>
      <c r="F242" s="5"/>
      <c r="G242" s="5"/>
      <c r="H242" s="5"/>
    </row>
    <row r="243" spans="2:8" ht="51">
      <c r="B243" s="8"/>
      <c r="C243" s="150"/>
      <c r="D243" s="6" t="s">
        <v>172</v>
      </c>
      <c r="E243" s="16"/>
      <c r="F243" s="5"/>
      <c r="G243" s="5"/>
      <c r="H243" s="5"/>
    </row>
    <row r="244" spans="2:8" ht="39" customHeight="1">
      <c r="B244" s="8"/>
      <c r="C244" s="150"/>
      <c r="D244" s="6" t="s">
        <v>173</v>
      </c>
      <c r="E244" s="16"/>
      <c r="F244" s="5"/>
      <c r="G244" s="5"/>
      <c r="H244" s="5"/>
    </row>
    <row r="245" spans="2:8" ht="12.75" customHeight="1">
      <c r="C245" s="46"/>
      <c r="D245" s="6" t="s">
        <v>19</v>
      </c>
      <c r="E245" s="13"/>
      <c r="F245" s="5"/>
      <c r="G245" s="5"/>
      <c r="H245" s="5"/>
    </row>
    <row r="246" spans="2:8">
      <c r="B246" s="144"/>
      <c r="C246" s="145"/>
      <c r="D246" s="146" t="s">
        <v>116</v>
      </c>
      <c r="E246" s="147" t="s">
        <v>44</v>
      </c>
      <c r="F246" s="149">
        <v>1</v>
      </c>
      <c r="G246" s="149">
        <v>2000</v>
      </c>
      <c r="H246" s="149">
        <f>F246*G246</f>
        <v>2000</v>
      </c>
    </row>
    <row r="247" spans="2:8">
      <c r="B247" s="18"/>
      <c r="C247" s="7"/>
      <c r="D247" s="19"/>
      <c r="E247" s="13"/>
      <c r="F247" s="5"/>
      <c r="G247" s="5"/>
      <c r="H247" s="5"/>
    </row>
    <row r="248" spans="2:8">
      <c r="B248" s="8" t="s">
        <v>170</v>
      </c>
      <c r="C248" s="44"/>
      <c r="D248" s="143" t="s">
        <v>203</v>
      </c>
      <c r="F248" s="17"/>
    </row>
    <row r="249" spans="2:8" ht="29.25" customHeight="1">
      <c r="B249" s="8"/>
      <c r="C249" s="44"/>
      <c r="D249" s="6" t="s">
        <v>204</v>
      </c>
      <c r="F249" s="17"/>
    </row>
    <row r="250" spans="2:8" ht="165.75">
      <c r="B250" s="8"/>
      <c r="C250" s="44"/>
      <c r="D250" s="6" t="s">
        <v>205</v>
      </c>
      <c r="F250" s="17"/>
    </row>
    <row r="251" spans="2:8">
      <c r="B251" s="8"/>
      <c r="C251" s="44"/>
      <c r="D251" s="6" t="s">
        <v>19</v>
      </c>
      <c r="F251" s="17"/>
    </row>
    <row r="252" spans="2:8" ht="15" customHeight="1">
      <c r="B252" s="129" t="s">
        <v>251</v>
      </c>
      <c r="C252" s="130"/>
      <c r="D252" s="131" t="s">
        <v>207</v>
      </c>
      <c r="E252" s="132" t="s">
        <v>44</v>
      </c>
      <c r="F252" s="133">
        <v>1</v>
      </c>
      <c r="G252" s="134">
        <v>800</v>
      </c>
      <c r="H252" s="135">
        <f t="shared" ref="H252:H254" si="2">F252*G252</f>
        <v>800</v>
      </c>
    </row>
    <row r="253" spans="2:8" ht="15" customHeight="1">
      <c r="B253" s="129" t="s">
        <v>252</v>
      </c>
      <c r="C253" s="130"/>
      <c r="D253" s="131" t="s">
        <v>206</v>
      </c>
      <c r="E253" s="132" t="s">
        <v>44</v>
      </c>
      <c r="F253" s="133">
        <v>1</v>
      </c>
      <c r="G253" s="134">
        <v>600</v>
      </c>
      <c r="H253" s="135">
        <f t="shared" si="2"/>
        <v>600</v>
      </c>
    </row>
    <row r="254" spans="2:8" ht="15" customHeight="1">
      <c r="B254" s="136" t="s">
        <v>253</v>
      </c>
      <c r="C254" s="137"/>
      <c r="D254" s="138" t="s">
        <v>208</v>
      </c>
      <c r="E254" s="139" t="s">
        <v>44</v>
      </c>
      <c r="F254" s="140">
        <v>1</v>
      </c>
      <c r="G254" s="141">
        <v>800</v>
      </c>
      <c r="H254" s="142">
        <f t="shared" si="2"/>
        <v>800</v>
      </c>
    </row>
    <row r="255" spans="2:8" ht="18" customHeight="1">
      <c r="B255" s="18"/>
      <c r="C255" s="7"/>
      <c r="D255" s="19"/>
      <c r="E255" s="13"/>
      <c r="F255" s="5"/>
      <c r="G255" s="5"/>
      <c r="H255" s="5"/>
    </row>
    <row r="256" spans="2:8">
      <c r="B256" s="8" t="s">
        <v>218</v>
      </c>
      <c r="C256" s="150"/>
      <c r="D256" s="153" t="s">
        <v>188</v>
      </c>
      <c r="E256" s="16"/>
      <c r="F256" s="5"/>
      <c r="G256" s="5"/>
      <c r="H256" s="5"/>
    </row>
    <row r="257" spans="2:8" ht="67.5" customHeight="1">
      <c r="B257" s="8"/>
      <c r="C257" s="150"/>
      <c r="D257" s="6" t="s">
        <v>189</v>
      </c>
      <c r="E257" s="16"/>
      <c r="F257" s="5"/>
      <c r="G257" s="5"/>
      <c r="H257" s="5"/>
    </row>
    <row r="258" spans="2:8" ht="31.5" customHeight="1">
      <c r="B258" s="8"/>
      <c r="C258" s="150"/>
      <c r="D258" s="6" t="s">
        <v>213</v>
      </c>
      <c r="E258" s="16"/>
      <c r="F258" s="5"/>
      <c r="G258" s="5"/>
      <c r="H258" s="5"/>
    </row>
    <row r="259" spans="2:8" ht="31.5" customHeight="1">
      <c r="B259" s="8"/>
      <c r="C259" s="150"/>
      <c r="D259" s="6" t="s">
        <v>214</v>
      </c>
      <c r="E259" s="16"/>
      <c r="F259" s="5"/>
      <c r="G259" s="5"/>
      <c r="H259" s="5"/>
    </row>
    <row r="260" spans="2:8" ht="35.25" customHeight="1">
      <c r="B260" s="8"/>
      <c r="C260" s="150"/>
      <c r="D260" s="6" t="s">
        <v>190</v>
      </c>
      <c r="E260" s="16"/>
      <c r="F260" s="5"/>
      <c r="G260" s="5"/>
      <c r="H260" s="5"/>
    </row>
    <row r="261" spans="2:8" ht="29.25" customHeight="1">
      <c r="B261" s="8"/>
      <c r="C261" s="150"/>
      <c r="D261" s="6" t="s">
        <v>273</v>
      </c>
      <c r="E261" s="16"/>
      <c r="F261" s="5"/>
      <c r="G261" s="5"/>
      <c r="H261" s="5"/>
    </row>
    <row r="262" spans="2:8" ht="31.5" customHeight="1">
      <c r="B262" s="8"/>
      <c r="C262" s="150"/>
      <c r="D262" s="168" t="s">
        <v>191</v>
      </c>
      <c r="E262" s="16"/>
      <c r="F262" s="5"/>
      <c r="G262" s="5"/>
      <c r="H262" s="5"/>
    </row>
    <row r="263" spans="2:8" ht="16.5" customHeight="1">
      <c r="B263" s="8"/>
      <c r="C263" s="150"/>
      <c r="D263" s="168" t="s">
        <v>192</v>
      </c>
      <c r="E263" s="16"/>
      <c r="F263" s="5"/>
      <c r="G263" s="5"/>
      <c r="H263" s="5"/>
    </row>
    <row r="264" spans="2:8" ht="16.5" customHeight="1">
      <c r="B264" s="8"/>
      <c r="C264" s="150"/>
      <c r="D264" s="19" t="s">
        <v>193</v>
      </c>
      <c r="E264" s="16"/>
      <c r="F264" s="5"/>
      <c r="G264" s="5"/>
      <c r="H264" s="5"/>
    </row>
    <row r="265" spans="2:8">
      <c r="B265" s="144"/>
      <c r="C265" s="145"/>
      <c r="D265" s="146"/>
      <c r="E265" s="147" t="s">
        <v>44</v>
      </c>
      <c r="F265" s="149">
        <v>1</v>
      </c>
      <c r="G265" s="149">
        <v>4000</v>
      </c>
      <c r="H265" s="149">
        <f>F265*G265</f>
        <v>4000</v>
      </c>
    </row>
    <row r="266" spans="2:8">
      <c r="B266" s="18"/>
      <c r="C266" s="7"/>
      <c r="D266" s="19"/>
      <c r="E266" s="13"/>
      <c r="F266" s="5"/>
      <c r="G266" s="5"/>
      <c r="H266" s="5"/>
    </row>
    <row r="267" spans="2:8">
      <c r="B267" s="18"/>
      <c r="C267" s="7"/>
      <c r="D267" s="19"/>
      <c r="E267" s="13"/>
      <c r="F267" s="5"/>
      <c r="G267" s="5"/>
      <c r="H267" s="5"/>
    </row>
    <row r="269" spans="2:8" ht="20.100000000000001" customHeight="1">
      <c r="B269" s="38" t="str">
        <f>B231</f>
        <v>6.0.</v>
      </c>
      <c r="C269" s="45"/>
      <c r="D269" s="39" t="str">
        <f>CONCATENATE(D231," UKUPNO:")</f>
        <v>OSTALI RADOVI UKUPNO:</v>
      </c>
      <c r="E269" s="40"/>
      <c r="F269" s="41"/>
      <c r="G269" s="41"/>
      <c r="H269" s="41">
        <f>SUM(H232:H268)</f>
        <v>20200</v>
      </c>
    </row>
  </sheetData>
  <printOptions horizontalCentered="1"/>
  <pageMargins left="0.59055118110236227" right="0.39370078740157483" top="0.19685039370078741" bottom="0.51181102362204722" header="0.19685039370078741" footer="0.19685039370078741"/>
  <pageSetup paperSize="9" fitToHeight="0" orientation="portrait" horizontalDpi="4294967293" verticalDpi="4294967293" r:id="rId1"/>
  <headerFooter>
    <oddFooter>&amp;L&amp;10Broj projekta: TD 63-2012&amp;C&amp;10 2)  TEHNIČKI DIO&amp;R&amp;10 2.8.- Str. &amp;P / &amp;N</oddFooter>
  </headerFooter>
  <rowBreaks count="15" manualBreakCount="15">
    <brk id="20" min="1" max="7" man="1"/>
    <brk id="38" min="1" max="7" man="1"/>
    <brk id="58" min="1" max="7" man="1"/>
    <brk id="78" min="1" max="7" man="1"/>
    <brk id="90" min="1" max="7" man="1"/>
    <brk id="108" min="1" max="7" man="1"/>
    <brk id="113" min="1" max="7" man="1"/>
    <brk id="129" min="1" max="7" man="1"/>
    <brk id="146" min="1" max="7" man="1"/>
    <brk id="167" min="1" max="7" man="1"/>
    <brk id="180" min="1" max="7" man="1"/>
    <brk id="197" min="1" max="7" man="1"/>
    <brk id="217" min="1" max="7" man="1"/>
    <brk id="229" min="1" max="7" man="1"/>
    <brk id="250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392"/>
  <sheetViews>
    <sheetView view="pageBreakPreview" zoomScaleNormal="100" zoomScaleSheetLayoutView="100" workbookViewId="0">
      <selection activeCell="H21" sqref="H21"/>
    </sheetView>
  </sheetViews>
  <sheetFormatPr defaultRowHeight="12.75"/>
  <cols>
    <col min="1" max="1" width="6.85546875" style="54" customWidth="1"/>
    <col min="2" max="2" width="13" style="54" customWidth="1"/>
    <col min="3" max="3" width="24.42578125" style="54" customWidth="1"/>
    <col min="4" max="5" width="9.140625" style="54"/>
    <col min="6" max="6" width="2.85546875" style="54" customWidth="1"/>
    <col min="7" max="7" width="24.140625" style="55" customWidth="1"/>
    <col min="8" max="8" width="8.28515625" style="54" customWidth="1"/>
    <col min="9" max="11" width="9.140625" style="54"/>
    <col min="12" max="12" width="13" style="54" bestFit="1" customWidth="1"/>
    <col min="13" max="258" width="9.140625" style="54"/>
    <col min="259" max="259" width="24.42578125" style="54" customWidth="1"/>
    <col min="260" max="262" width="9.140625" style="54"/>
    <col min="263" max="263" width="16.42578125" style="54" bestFit="1" customWidth="1"/>
    <col min="264" max="267" width="9.140625" style="54"/>
    <col min="268" max="268" width="13" style="54" bestFit="1" customWidth="1"/>
    <col min="269" max="514" width="9.140625" style="54"/>
    <col min="515" max="515" width="24.42578125" style="54" customWidth="1"/>
    <col min="516" max="518" width="9.140625" style="54"/>
    <col min="519" max="519" width="16.42578125" style="54" bestFit="1" customWidth="1"/>
    <col min="520" max="523" width="9.140625" style="54"/>
    <col min="524" max="524" width="13" style="54" bestFit="1" customWidth="1"/>
    <col min="525" max="770" width="9.140625" style="54"/>
    <col min="771" max="771" width="24.42578125" style="54" customWidth="1"/>
    <col min="772" max="774" width="9.140625" style="54"/>
    <col min="775" max="775" width="16.42578125" style="54" bestFit="1" customWidth="1"/>
    <col min="776" max="779" width="9.140625" style="54"/>
    <col min="780" max="780" width="13" style="54" bestFit="1" customWidth="1"/>
    <col min="781" max="1026" width="9.140625" style="54"/>
    <col min="1027" max="1027" width="24.42578125" style="54" customWidth="1"/>
    <col min="1028" max="1030" width="9.140625" style="54"/>
    <col min="1031" max="1031" width="16.42578125" style="54" bestFit="1" customWidth="1"/>
    <col min="1032" max="1035" width="9.140625" style="54"/>
    <col min="1036" max="1036" width="13" style="54" bestFit="1" customWidth="1"/>
    <col min="1037" max="1282" width="9.140625" style="54"/>
    <col min="1283" max="1283" width="24.42578125" style="54" customWidth="1"/>
    <col min="1284" max="1286" width="9.140625" style="54"/>
    <col min="1287" max="1287" width="16.42578125" style="54" bestFit="1" customWidth="1"/>
    <col min="1288" max="1291" width="9.140625" style="54"/>
    <col min="1292" max="1292" width="13" style="54" bestFit="1" customWidth="1"/>
    <col min="1293" max="1538" width="9.140625" style="54"/>
    <col min="1539" max="1539" width="24.42578125" style="54" customWidth="1"/>
    <col min="1540" max="1542" width="9.140625" style="54"/>
    <col min="1543" max="1543" width="16.42578125" style="54" bestFit="1" customWidth="1"/>
    <col min="1544" max="1547" width="9.140625" style="54"/>
    <col min="1548" max="1548" width="13" style="54" bestFit="1" customWidth="1"/>
    <col min="1549" max="1794" width="9.140625" style="54"/>
    <col min="1795" max="1795" width="24.42578125" style="54" customWidth="1"/>
    <col min="1796" max="1798" width="9.140625" style="54"/>
    <col min="1799" max="1799" width="16.42578125" style="54" bestFit="1" customWidth="1"/>
    <col min="1800" max="1803" width="9.140625" style="54"/>
    <col min="1804" max="1804" width="13" style="54" bestFit="1" customWidth="1"/>
    <col min="1805" max="2050" width="9.140625" style="54"/>
    <col min="2051" max="2051" width="24.42578125" style="54" customWidth="1"/>
    <col min="2052" max="2054" width="9.140625" style="54"/>
    <col min="2055" max="2055" width="16.42578125" style="54" bestFit="1" customWidth="1"/>
    <col min="2056" max="2059" width="9.140625" style="54"/>
    <col min="2060" max="2060" width="13" style="54" bestFit="1" customWidth="1"/>
    <col min="2061" max="2306" width="9.140625" style="54"/>
    <col min="2307" max="2307" width="24.42578125" style="54" customWidth="1"/>
    <col min="2308" max="2310" width="9.140625" style="54"/>
    <col min="2311" max="2311" width="16.42578125" style="54" bestFit="1" customWidth="1"/>
    <col min="2312" max="2315" width="9.140625" style="54"/>
    <col min="2316" max="2316" width="13" style="54" bestFit="1" customWidth="1"/>
    <col min="2317" max="2562" width="9.140625" style="54"/>
    <col min="2563" max="2563" width="24.42578125" style="54" customWidth="1"/>
    <col min="2564" max="2566" width="9.140625" style="54"/>
    <col min="2567" max="2567" width="16.42578125" style="54" bestFit="1" customWidth="1"/>
    <col min="2568" max="2571" width="9.140625" style="54"/>
    <col min="2572" max="2572" width="13" style="54" bestFit="1" customWidth="1"/>
    <col min="2573" max="2818" width="9.140625" style="54"/>
    <col min="2819" max="2819" width="24.42578125" style="54" customWidth="1"/>
    <col min="2820" max="2822" width="9.140625" style="54"/>
    <col min="2823" max="2823" width="16.42578125" style="54" bestFit="1" customWidth="1"/>
    <col min="2824" max="2827" width="9.140625" style="54"/>
    <col min="2828" max="2828" width="13" style="54" bestFit="1" customWidth="1"/>
    <col min="2829" max="3074" width="9.140625" style="54"/>
    <col min="3075" max="3075" width="24.42578125" style="54" customWidth="1"/>
    <col min="3076" max="3078" width="9.140625" style="54"/>
    <col min="3079" max="3079" width="16.42578125" style="54" bestFit="1" customWidth="1"/>
    <col min="3080" max="3083" width="9.140625" style="54"/>
    <col min="3084" max="3084" width="13" style="54" bestFit="1" customWidth="1"/>
    <col min="3085" max="3330" width="9.140625" style="54"/>
    <col min="3331" max="3331" width="24.42578125" style="54" customWidth="1"/>
    <col min="3332" max="3334" width="9.140625" style="54"/>
    <col min="3335" max="3335" width="16.42578125" style="54" bestFit="1" customWidth="1"/>
    <col min="3336" max="3339" width="9.140625" style="54"/>
    <col min="3340" max="3340" width="13" style="54" bestFit="1" customWidth="1"/>
    <col min="3341" max="3586" width="9.140625" style="54"/>
    <col min="3587" max="3587" width="24.42578125" style="54" customWidth="1"/>
    <col min="3588" max="3590" width="9.140625" style="54"/>
    <col min="3591" max="3591" width="16.42578125" style="54" bestFit="1" customWidth="1"/>
    <col min="3592" max="3595" width="9.140625" style="54"/>
    <col min="3596" max="3596" width="13" style="54" bestFit="1" customWidth="1"/>
    <col min="3597" max="3842" width="9.140625" style="54"/>
    <col min="3843" max="3843" width="24.42578125" style="54" customWidth="1"/>
    <col min="3844" max="3846" width="9.140625" style="54"/>
    <col min="3847" max="3847" width="16.42578125" style="54" bestFit="1" customWidth="1"/>
    <col min="3848" max="3851" width="9.140625" style="54"/>
    <col min="3852" max="3852" width="13" style="54" bestFit="1" customWidth="1"/>
    <col min="3853" max="4098" width="9.140625" style="54"/>
    <col min="4099" max="4099" width="24.42578125" style="54" customWidth="1"/>
    <col min="4100" max="4102" width="9.140625" style="54"/>
    <col min="4103" max="4103" width="16.42578125" style="54" bestFit="1" customWidth="1"/>
    <col min="4104" max="4107" width="9.140625" style="54"/>
    <col min="4108" max="4108" width="13" style="54" bestFit="1" customWidth="1"/>
    <col min="4109" max="4354" width="9.140625" style="54"/>
    <col min="4355" max="4355" width="24.42578125" style="54" customWidth="1"/>
    <col min="4356" max="4358" width="9.140625" style="54"/>
    <col min="4359" max="4359" width="16.42578125" style="54" bestFit="1" customWidth="1"/>
    <col min="4360" max="4363" width="9.140625" style="54"/>
    <col min="4364" max="4364" width="13" style="54" bestFit="1" customWidth="1"/>
    <col min="4365" max="4610" width="9.140625" style="54"/>
    <col min="4611" max="4611" width="24.42578125" style="54" customWidth="1"/>
    <col min="4612" max="4614" width="9.140625" style="54"/>
    <col min="4615" max="4615" width="16.42578125" style="54" bestFit="1" customWidth="1"/>
    <col min="4616" max="4619" width="9.140625" style="54"/>
    <col min="4620" max="4620" width="13" style="54" bestFit="1" customWidth="1"/>
    <col min="4621" max="4866" width="9.140625" style="54"/>
    <col min="4867" max="4867" width="24.42578125" style="54" customWidth="1"/>
    <col min="4868" max="4870" width="9.140625" style="54"/>
    <col min="4871" max="4871" width="16.42578125" style="54" bestFit="1" customWidth="1"/>
    <col min="4872" max="4875" width="9.140625" style="54"/>
    <col min="4876" max="4876" width="13" style="54" bestFit="1" customWidth="1"/>
    <col min="4877" max="5122" width="9.140625" style="54"/>
    <col min="5123" max="5123" width="24.42578125" style="54" customWidth="1"/>
    <col min="5124" max="5126" width="9.140625" style="54"/>
    <col min="5127" max="5127" width="16.42578125" style="54" bestFit="1" customWidth="1"/>
    <col min="5128" max="5131" width="9.140625" style="54"/>
    <col min="5132" max="5132" width="13" style="54" bestFit="1" customWidth="1"/>
    <col min="5133" max="5378" width="9.140625" style="54"/>
    <col min="5379" max="5379" width="24.42578125" style="54" customWidth="1"/>
    <col min="5380" max="5382" width="9.140625" style="54"/>
    <col min="5383" max="5383" width="16.42578125" style="54" bestFit="1" customWidth="1"/>
    <col min="5384" max="5387" width="9.140625" style="54"/>
    <col min="5388" max="5388" width="13" style="54" bestFit="1" customWidth="1"/>
    <col min="5389" max="5634" width="9.140625" style="54"/>
    <col min="5635" max="5635" width="24.42578125" style="54" customWidth="1"/>
    <col min="5636" max="5638" width="9.140625" style="54"/>
    <col min="5639" max="5639" width="16.42578125" style="54" bestFit="1" customWidth="1"/>
    <col min="5640" max="5643" width="9.140625" style="54"/>
    <col min="5644" max="5644" width="13" style="54" bestFit="1" customWidth="1"/>
    <col min="5645" max="5890" width="9.140625" style="54"/>
    <col min="5891" max="5891" width="24.42578125" style="54" customWidth="1"/>
    <col min="5892" max="5894" width="9.140625" style="54"/>
    <col min="5895" max="5895" width="16.42578125" style="54" bestFit="1" customWidth="1"/>
    <col min="5896" max="5899" width="9.140625" style="54"/>
    <col min="5900" max="5900" width="13" style="54" bestFit="1" customWidth="1"/>
    <col min="5901" max="6146" width="9.140625" style="54"/>
    <col min="6147" max="6147" width="24.42578125" style="54" customWidth="1"/>
    <col min="6148" max="6150" width="9.140625" style="54"/>
    <col min="6151" max="6151" width="16.42578125" style="54" bestFit="1" customWidth="1"/>
    <col min="6152" max="6155" width="9.140625" style="54"/>
    <col min="6156" max="6156" width="13" style="54" bestFit="1" customWidth="1"/>
    <col min="6157" max="6402" width="9.140625" style="54"/>
    <col min="6403" max="6403" width="24.42578125" style="54" customWidth="1"/>
    <col min="6404" max="6406" width="9.140625" style="54"/>
    <col min="6407" max="6407" width="16.42578125" style="54" bestFit="1" customWidth="1"/>
    <col min="6408" max="6411" width="9.140625" style="54"/>
    <col min="6412" max="6412" width="13" style="54" bestFit="1" customWidth="1"/>
    <col min="6413" max="6658" width="9.140625" style="54"/>
    <col min="6659" max="6659" width="24.42578125" style="54" customWidth="1"/>
    <col min="6660" max="6662" width="9.140625" style="54"/>
    <col min="6663" max="6663" width="16.42578125" style="54" bestFit="1" customWidth="1"/>
    <col min="6664" max="6667" width="9.140625" style="54"/>
    <col min="6668" max="6668" width="13" style="54" bestFit="1" customWidth="1"/>
    <col min="6669" max="6914" width="9.140625" style="54"/>
    <col min="6915" max="6915" width="24.42578125" style="54" customWidth="1"/>
    <col min="6916" max="6918" width="9.140625" style="54"/>
    <col min="6919" max="6919" width="16.42578125" style="54" bestFit="1" customWidth="1"/>
    <col min="6920" max="6923" width="9.140625" style="54"/>
    <col min="6924" max="6924" width="13" style="54" bestFit="1" customWidth="1"/>
    <col min="6925" max="7170" width="9.140625" style="54"/>
    <col min="7171" max="7171" width="24.42578125" style="54" customWidth="1"/>
    <col min="7172" max="7174" width="9.140625" style="54"/>
    <col min="7175" max="7175" width="16.42578125" style="54" bestFit="1" customWidth="1"/>
    <col min="7176" max="7179" width="9.140625" style="54"/>
    <col min="7180" max="7180" width="13" style="54" bestFit="1" customWidth="1"/>
    <col min="7181" max="7426" width="9.140625" style="54"/>
    <col min="7427" max="7427" width="24.42578125" style="54" customWidth="1"/>
    <col min="7428" max="7430" width="9.140625" style="54"/>
    <col min="7431" max="7431" width="16.42578125" style="54" bestFit="1" customWidth="1"/>
    <col min="7432" max="7435" width="9.140625" style="54"/>
    <col min="7436" max="7436" width="13" style="54" bestFit="1" customWidth="1"/>
    <col min="7437" max="7682" width="9.140625" style="54"/>
    <col min="7683" max="7683" width="24.42578125" style="54" customWidth="1"/>
    <col min="7684" max="7686" width="9.140625" style="54"/>
    <col min="7687" max="7687" width="16.42578125" style="54" bestFit="1" customWidth="1"/>
    <col min="7688" max="7691" width="9.140625" style="54"/>
    <col min="7692" max="7692" width="13" style="54" bestFit="1" customWidth="1"/>
    <col min="7693" max="7938" width="9.140625" style="54"/>
    <col min="7939" max="7939" width="24.42578125" style="54" customWidth="1"/>
    <col min="7940" max="7942" width="9.140625" style="54"/>
    <col min="7943" max="7943" width="16.42578125" style="54" bestFit="1" customWidth="1"/>
    <col min="7944" max="7947" width="9.140625" style="54"/>
    <col min="7948" max="7948" width="13" style="54" bestFit="1" customWidth="1"/>
    <col min="7949" max="8194" width="9.140625" style="54"/>
    <col min="8195" max="8195" width="24.42578125" style="54" customWidth="1"/>
    <col min="8196" max="8198" width="9.140625" style="54"/>
    <col min="8199" max="8199" width="16.42578125" style="54" bestFit="1" customWidth="1"/>
    <col min="8200" max="8203" width="9.140625" style="54"/>
    <col min="8204" max="8204" width="13" style="54" bestFit="1" customWidth="1"/>
    <col min="8205" max="8450" width="9.140625" style="54"/>
    <col min="8451" max="8451" width="24.42578125" style="54" customWidth="1"/>
    <col min="8452" max="8454" width="9.140625" style="54"/>
    <col min="8455" max="8455" width="16.42578125" style="54" bestFit="1" customWidth="1"/>
    <col min="8456" max="8459" width="9.140625" style="54"/>
    <col min="8460" max="8460" width="13" style="54" bestFit="1" customWidth="1"/>
    <col min="8461" max="8706" width="9.140625" style="54"/>
    <col min="8707" max="8707" width="24.42578125" style="54" customWidth="1"/>
    <col min="8708" max="8710" width="9.140625" style="54"/>
    <col min="8711" max="8711" width="16.42578125" style="54" bestFit="1" customWidth="1"/>
    <col min="8712" max="8715" width="9.140625" style="54"/>
    <col min="8716" max="8716" width="13" style="54" bestFit="1" customWidth="1"/>
    <col min="8717" max="8962" width="9.140625" style="54"/>
    <col min="8963" max="8963" width="24.42578125" style="54" customWidth="1"/>
    <col min="8964" max="8966" width="9.140625" style="54"/>
    <col min="8967" max="8967" width="16.42578125" style="54" bestFit="1" customWidth="1"/>
    <col min="8968" max="8971" width="9.140625" style="54"/>
    <col min="8972" max="8972" width="13" style="54" bestFit="1" customWidth="1"/>
    <col min="8973" max="9218" width="9.140625" style="54"/>
    <col min="9219" max="9219" width="24.42578125" style="54" customWidth="1"/>
    <col min="9220" max="9222" width="9.140625" style="54"/>
    <col min="9223" max="9223" width="16.42578125" style="54" bestFit="1" customWidth="1"/>
    <col min="9224" max="9227" width="9.140625" style="54"/>
    <col min="9228" max="9228" width="13" style="54" bestFit="1" customWidth="1"/>
    <col min="9229" max="9474" width="9.140625" style="54"/>
    <col min="9475" max="9475" width="24.42578125" style="54" customWidth="1"/>
    <col min="9476" max="9478" width="9.140625" style="54"/>
    <col min="9479" max="9479" width="16.42578125" style="54" bestFit="1" customWidth="1"/>
    <col min="9480" max="9483" width="9.140625" style="54"/>
    <col min="9484" max="9484" width="13" style="54" bestFit="1" customWidth="1"/>
    <col min="9485" max="9730" width="9.140625" style="54"/>
    <col min="9731" max="9731" width="24.42578125" style="54" customWidth="1"/>
    <col min="9732" max="9734" width="9.140625" style="54"/>
    <col min="9735" max="9735" width="16.42578125" style="54" bestFit="1" customWidth="1"/>
    <col min="9736" max="9739" width="9.140625" style="54"/>
    <col min="9740" max="9740" width="13" style="54" bestFit="1" customWidth="1"/>
    <col min="9741" max="9986" width="9.140625" style="54"/>
    <col min="9987" max="9987" width="24.42578125" style="54" customWidth="1"/>
    <col min="9988" max="9990" width="9.140625" style="54"/>
    <col min="9991" max="9991" width="16.42578125" style="54" bestFit="1" customWidth="1"/>
    <col min="9992" max="9995" width="9.140625" style="54"/>
    <col min="9996" max="9996" width="13" style="54" bestFit="1" customWidth="1"/>
    <col min="9997" max="10242" width="9.140625" style="54"/>
    <col min="10243" max="10243" width="24.42578125" style="54" customWidth="1"/>
    <col min="10244" max="10246" width="9.140625" style="54"/>
    <col min="10247" max="10247" width="16.42578125" style="54" bestFit="1" customWidth="1"/>
    <col min="10248" max="10251" width="9.140625" style="54"/>
    <col min="10252" max="10252" width="13" style="54" bestFit="1" customWidth="1"/>
    <col min="10253" max="10498" width="9.140625" style="54"/>
    <col min="10499" max="10499" width="24.42578125" style="54" customWidth="1"/>
    <col min="10500" max="10502" width="9.140625" style="54"/>
    <col min="10503" max="10503" width="16.42578125" style="54" bestFit="1" customWidth="1"/>
    <col min="10504" max="10507" width="9.140625" style="54"/>
    <col min="10508" max="10508" width="13" style="54" bestFit="1" customWidth="1"/>
    <col min="10509" max="10754" width="9.140625" style="54"/>
    <col min="10755" max="10755" width="24.42578125" style="54" customWidth="1"/>
    <col min="10756" max="10758" width="9.140625" style="54"/>
    <col min="10759" max="10759" width="16.42578125" style="54" bestFit="1" customWidth="1"/>
    <col min="10760" max="10763" width="9.140625" style="54"/>
    <col min="10764" max="10764" width="13" style="54" bestFit="1" customWidth="1"/>
    <col min="10765" max="11010" width="9.140625" style="54"/>
    <col min="11011" max="11011" width="24.42578125" style="54" customWidth="1"/>
    <col min="11012" max="11014" width="9.140625" style="54"/>
    <col min="11015" max="11015" width="16.42578125" style="54" bestFit="1" customWidth="1"/>
    <col min="11016" max="11019" width="9.140625" style="54"/>
    <col min="11020" max="11020" width="13" style="54" bestFit="1" customWidth="1"/>
    <col min="11021" max="11266" width="9.140625" style="54"/>
    <col min="11267" max="11267" width="24.42578125" style="54" customWidth="1"/>
    <col min="11268" max="11270" width="9.140625" style="54"/>
    <col min="11271" max="11271" width="16.42578125" style="54" bestFit="1" customWidth="1"/>
    <col min="11272" max="11275" width="9.140625" style="54"/>
    <col min="11276" max="11276" width="13" style="54" bestFit="1" customWidth="1"/>
    <col min="11277" max="11522" width="9.140625" style="54"/>
    <col min="11523" max="11523" width="24.42578125" style="54" customWidth="1"/>
    <col min="11524" max="11526" width="9.140625" style="54"/>
    <col min="11527" max="11527" width="16.42578125" style="54" bestFit="1" customWidth="1"/>
    <col min="11528" max="11531" width="9.140625" style="54"/>
    <col min="11532" max="11532" width="13" style="54" bestFit="1" customWidth="1"/>
    <col min="11533" max="11778" width="9.140625" style="54"/>
    <col min="11779" max="11779" width="24.42578125" style="54" customWidth="1"/>
    <col min="11780" max="11782" width="9.140625" style="54"/>
    <col min="11783" max="11783" width="16.42578125" style="54" bestFit="1" customWidth="1"/>
    <col min="11784" max="11787" width="9.140625" style="54"/>
    <col min="11788" max="11788" width="13" style="54" bestFit="1" customWidth="1"/>
    <col min="11789" max="12034" width="9.140625" style="54"/>
    <col min="12035" max="12035" width="24.42578125" style="54" customWidth="1"/>
    <col min="12036" max="12038" width="9.140625" style="54"/>
    <col min="12039" max="12039" width="16.42578125" style="54" bestFit="1" customWidth="1"/>
    <col min="12040" max="12043" width="9.140625" style="54"/>
    <col min="12044" max="12044" width="13" style="54" bestFit="1" customWidth="1"/>
    <col min="12045" max="12290" width="9.140625" style="54"/>
    <col min="12291" max="12291" width="24.42578125" style="54" customWidth="1"/>
    <col min="12292" max="12294" width="9.140625" style="54"/>
    <col min="12295" max="12295" width="16.42578125" style="54" bestFit="1" customWidth="1"/>
    <col min="12296" max="12299" width="9.140625" style="54"/>
    <col min="12300" max="12300" width="13" style="54" bestFit="1" customWidth="1"/>
    <col min="12301" max="12546" width="9.140625" style="54"/>
    <col min="12547" max="12547" width="24.42578125" style="54" customWidth="1"/>
    <col min="12548" max="12550" width="9.140625" style="54"/>
    <col min="12551" max="12551" width="16.42578125" style="54" bestFit="1" customWidth="1"/>
    <col min="12552" max="12555" width="9.140625" style="54"/>
    <col min="12556" max="12556" width="13" style="54" bestFit="1" customWidth="1"/>
    <col min="12557" max="12802" width="9.140625" style="54"/>
    <col min="12803" max="12803" width="24.42578125" style="54" customWidth="1"/>
    <col min="12804" max="12806" width="9.140625" style="54"/>
    <col min="12807" max="12807" width="16.42578125" style="54" bestFit="1" customWidth="1"/>
    <col min="12808" max="12811" width="9.140625" style="54"/>
    <col min="12812" max="12812" width="13" style="54" bestFit="1" customWidth="1"/>
    <col min="12813" max="13058" width="9.140625" style="54"/>
    <col min="13059" max="13059" width="24.42578125" style="54" customWidth="1"/>
    <col min="13060" max="13062" width="9.140625" style="54"/>
    <col min="13063" max="13063" width="16.42578125" style="54" bestFit="1" customWidth="1"/>
    <col min="13064" max="13067" width="9.140625" style="54"/>
    <col min="13068" max="13068" width="13" style="54" bestFit="1" customWidth="1"/>
    <col min="13069" max="13314" width="9.140625" style="54"/>
    <col min="13315" max="13315" width="24.42578125" style="54" customWidth="1"/>
    <col min="13316" max="13318" width="9.140625" style="54"/>
    <col min="13319" max="13319" width="16.42578125" style="54" bestFit="1" customWidth="1"/>
    <col min="13320" max="13323" width="9.140625" style="54"/>
    <col min="13324" max="13324" width="13" style="54" bestFit="1" customWidth="1"/>
    <col min="13325" max="13570" width="9.140625" style="54"/>
    <col min="13571" max="13571" width="24.42578125" style="54" customWidth="1"/>
    <col min="13572" max="13574" width="9.140625" style="54"/>
    <col min="13575" max="13575" width="16.42578125" style="54" bestFit="1" customWidth="1"/>
    <col min="13576" max="13579" width="9.140625" style="54"/>
    <col min="13580" max="13580" width="13" style="54" bestFit="1" customWidth="1"/>
    <col min="13581" max="13826" width="9.140625" style="54"/>
    <col min="13827" max="13827" width="24.42578125" style="54" customWidth="1"/>
    <col min="13828" max="13830" width="9.140625" style="54"/>
    <col min="13831" max="13831" width="16.42578125" style="54" bestFit="1" customWidth="1"/>
    <col min="13832" max="13835" width="9.140625" style="54"/>
    <col min="13836" max="13836" width="13" style="54" bestFit="1" customWidth="1"/>
    <col min="13837" max="14082" width="9.140625" style="54"/>
    <col min="14083" max="14083" width="24.42578125" style="54" customWidth="1"/>
    <col min="14084" max="14086" width="9.140625" style="54"/>
    <col min="14087" max="14087" width="16.42578125" style="54" bestFit="1" customWidth="1"/>
    <col min="14088" max="14091" width="9.140625" style="54"/>
    <col min="14092" max="14092" width="13" style="54" bestFit="1" customWidth="1"/>
    <col min="14093" max="14338" width="9.140625" style="54"/>
    <col min="14339" max="14339" width="24.42578125" style="54" customWidth="1"/>
    <col min="14340" max="14342" width="9.140625" style="54"/>
    <col min="14343" max="14343" width="16.42578125" style="54" bestFit="1" customWidth="1"/>
    <col min="14344" max="14347" width="9.140625" style="54"/>
    <col min="14348" max="14348" width="13" style="54" bestFit="1" customWidth="1"/>
    <col min="14349" max="14594" width="9.140625" style="54"/>
    <col min="14595" max="14595" width="24.42578125" style="54" customWidth="1"/>
    <col min="14596" max="14598" width="9.140625" style="54"/>
    <col min="14599" max="14599" width="16.42578125" style="54" bestFit="1" customWidth="1"/>
    <col min="14600" max="14603" width="9.140625" style="54"/>
    <col min="14604" max="14604" width="13" style="54" bestFit="1" customWidth="1"/>
    <col min="14605" max="14850" width="9.140625" style="54"/>
    <col min="14851" max="14851" width="24.42578125" style="54" customWidth="1"/>
    <col min="14852" max="14854" width="9.140625" style="54"/>
    <col min="14855" max="14855" width="16.42578125" style="54" bestFit="1" customWidth="1"/>
    <col min="14856" max="14859" width="9.140625" style="54"/>
    <col min="14860" max="14860" width="13" style="54" bestFit="1" customWidth="1"/>
    <col min="14861" max="15106" width="9.140625" style="54"/>
    <col min="15107" max="15107" width="24.42578125" style="54" customWidth="1"/>
    <col min="15108" max="15110" width="9.140625" style="54"/>
    <col min="15111" max="15111" width="16.42578125" style="54" bestFit="1" customWidth="1"/>
    <col min="15112" max="15115" width="9.140625" style="54"/>
    <col min="15116" max="15116" width="13" style="54" bestFit="1" customWidth="1"/>
    <col min="15117" max="15362" width="9.140625" style="54"/>
    <col min="15363" max="15363" width="24.42578125" style="54" customWidth="1"/>
    <col min="15364" max="15366" width="9.140625" style="54"/>
    <col min="15367" max="15367" width="16.42578125" style="54" bestFit="1" customWidth="1"/>
    <col min="15368" max="15371" width="9.140625" style="54"/>
    <col min="15372" max="15372" width="13" style="54" bestFit="1" customWidth="1"/>
    <col min="15373" max="15618" width="9.140625" style="54"/>
    <col min="15619" max="15619" width="24.42578125" style="54" customWidth="1"/>
    <col min="15620" max="15622" width="9.140625" style="54"/>
    <col min="15623" max="15623" width="16.42578125" style="54" bestFit="1" customWidth="1"/>
    <col min="15624" max="15627" width="9.140625" style="54"/>
    <col min="15628" max="15628" width="13" style="54" bestFit="1" customWidth="1"/>
    <col min="15629" max="15874" width="9.140625" style="54"/>
    <col min="15875" max="15875" width="24.42578125" style="54" customWidth="1"/>
    <col min="15876" max="15878" width="9.140625" style="54"/>
    <col min="15879" max="15879" width="16.42578125" style="54" bestFit="1" customWidth="1"/>
    <col min="15880" max="15883" width="9.140625" style="54"/>
    <col min="15884" max="15884" width="13" style="54" bestFit="1" customWidth="1"/>
    <col min="15885" max="16130" width="9.140625" style="54"/>
    <col min="16131" max="16131" width="24.42578125" style="54" customWidth="1"/>
    <col min="16132" max="16134" width="9.140625" style="54"/>
    <col min="16135" max="16135" width="16.42578125" style="54" bestFit="1" customWidth="1"/>
    <col min="16136" max="16139" width="9.140625" style="54"/>
    <col min="16140" max="16140" width="13" style="54" bestFit="1" customWidth="1"/>
    <col min="16141" max="16384" width="9.140625" style="54"/>
  </cols>
  <sheetData>
    <row r="1" spans="1:8" ht="85.5" customHeight="1"/>
    <row r="2" spans="1:8" ht="15.75" customHeight="1"/>
    <row r="3" spans="1:8" s="78" customFormat="1" ht="17.25" customHeight="1">
      <c r="A3" s="80"/>
      <c r="B3" s="79"/>
      <c r="C3" s="77"/>
      <c r="D3" s="77"/>
      <c r="E3" s="77"/>
      <c r="F3" s="77"/>
      <c r="G3" s="77"/>
      <c r="H3" s="80"/>
    </row>
    <row r="4" spans="1:8" s="78" customFormat="1" ht="19.5" customHeight="1" thickBot="1">
      <c r="A4" s="80"/>
      <c r="B4" s="79"/>
      <c r="C4" s="77"/>
      <c r="D4" s="185"/>
      <c r="E4" s="77"/>
      <c r="F4" s="77"/>
      <c r="G4" s="77"/>
      <c r="H4" s="80"/>
    </row>
    <row r="5" spans="1:8" s="56" customFormat="1" ht="39" customHeight="1">
      <c r="B5" s="188" t="s">
        <v>226</v>
      </c>
      <c r="C5" s="201" t="s">
        <v>233</v>
      </c>
      <c r="D5" s="202"/>
      <c r="E5" s="202"/>
      <c r="F5" s="202"/>
      <c r="G5" s="203"/>
    </row>
    <row r="6" spans="1:8" s="56" customFormat="1" ht="30">
      <c r="B6" s="189" t="s">
        <v>231</v>
      </c>
      <c r="C6" s="204" t="s">
        <v>232</v>
      </c>
      <c r="D6" s="205"/>
      <c r="E6" s="205"/>
      <c r="F6" s="205"/>
      <c r="G6" s="206"/>
    </row>
    <row r="7" spans="1:8" s="56" customFormat="1" ht="18" customHeight="1">
      <c r="B7" s="190" t="s">
        <v>229</v>
      </c>
      <c r="C7" s="204" t="s">
        <v>230</v>
      </c>
      <c r="D7" s="205"/>
      <c r="E7" s="205"/>
      <c r="F7" s="205"/>
      <c r="G7" s="206"/>
    </row>
    <row r="8" spans="1:8" s="56" customFormat="1" ht="18" customHeight="1" thickBot="1">
      <c r="B8" s="191" t="s">
        <v>227</v>
      </c>
      <c r="C8" s="207" t="s">
        <v>228</v>
      </c>
      <c r="D8" s="208"/>
      <c r="E8" s="208"/>
      <c r="F8" s="208"/>
      <c r="G8" s="209"/>
    </row>
    <row r="9" spans="1:8" s="56" customFormat="1" ht="18" customHeight="1">
      <c r="B9" s="63"/>
      <c r="C9" s="121"/>
      <c r="D9" s="83"/>
      <c r="E9" s="64"/>
      <c r="F9" s="64"/>
      <c r="G9" s="65"/>
    </row>
    <row r="10" spans="1:8" s="56" customFormat="1" ht="15.75" customHeight="1" thickBot="1">
      <c r="A10" s="69"/>
      <c r="B10" s="57"/>
      <c r="C10" s="58"/>
      <c r="D10" s="59"/>
      <c r="E10" s="60"/>
      <c r="F10" s="61"/>
      <c r="G10" s="62"/>
      <c r="H10" s="69"/>
    </row>
    <row r="11" spans="1:8" s="56" customFormat="1" ht="25.5" customHeight="1">
      <c r="B11" s="210" t="s">
        <v>179</v>
      </c>
      <c r="C11" s="211"/>
      <c r="D11" s="211"/>
      <c r="E11" s="211"/>
      <c r="F11" s="211"/>
      <c r="G11" s="212"/>
    </row>
    <row r="12" spans="1:8" s="56" customFormat="1" ht="15" customHeight="1">
      <c r="B12" s="81"/>
      <c r="C12" s="82"/>
      <c r="D12" s="83"/>
      <c r="E12" s="84"/>
      <c r="F12" s="84"/>
      <c r="G12" s="85"/>
    </row>
    <row r="13" spans="1:8" s="56" customFormat="1" ht="18" customHeight="1">
      <c r="B13" s="86" t="s">
        <v>48</v>
      </c>
      <c r="C13" s="87" t="s">
        <v>180</v>
      </c>
      <c r="D13" s="88"/>
      <c r="E13" s="89"/>
      <c r="F13" s="89"/>
      <c r="G13" s="90">
        <f>CENTAR_580tkn!H78</f>
        <v>77012.5</v>
      </c>
    </row>
    <row r="14" spans="1:8" s="56" customFormat="1" ht="15">
      <c r="B14" s="91"/>
      <c r="C14" s="92"/>
      <c r="D14" s="93"/>
      <c r="E14" s="94"/>
      <c r="F14" s="94"/>
      <c r="G14" s="95"/>
    </row>
    <row r="15" spans="1:8" s="56" customFormat="1" ht="18" customHeight="1">
      <c r="B15" s="86" t="s">
        <v>49</v>
      </c>
      <c r="C15" s="87" t="s">
        <v>181</v>
      </c>
      <c r="D15" s="88"/>
      <c r="E15" s="89"/>
      <c r="F15" s="89"/>
      <c r="G15" s="90">
        <f>CENTAR_580tkn!H129</f>
        <v>77500.5</v>
      </c>
    </row>
    <row r="16" spans="1:8" s="56" customFormat="1" ht="15" customHeight="1">
      <c r="B16" s="91"/>
      <c r="C16" s="92"/>
      <c r="D16" s="93"/>
      <c r="E16" s="94"/>
      <c r="F16" s="94"/>
      <c r="G16" s="95"/>
    </row>
    <row r="17" spans="1:9" s="56" customFormat="1" ht="18" customHeight="1">
      <c r="B17" s="86" t="s">
        <v>50</v>
      </c>
      <c r="C17" s="87" t="s">
        <v>182</v>
      </c>
      <c r="D17" s="88"/>
      <c r="E17" s="89"/>
      <c r="F17" s="89"/>
      <c r="G17" s="90">
        <f>CENTAR_580tkn!H153</f>
        <v>49600</v>
      </c>
    </row>
    <row r="18" spans="1:9" s="56" customFormat="1" ht="15" customHeight="1">
      <c r="B18" s="96"/>
      <c r="C18" s="97"/>
      <c r="D18" s="98"/>
      <c r="E18" s="99"/>
      <c r="F18" s="99"/>
      <c r="G18" s="100"/>
    </row>
    <row r="19" spans="1:9" s="56" customFormat="1" ht="18" customHeight="1">
      <c r="B19" s="86" t="s">
        <v>279</v>
      </c>
      <c r="C19" s="87" t="s">
        <v>194</v>
      </c>
      <c r="D19" s="88"/>
      <c r="E19" s="89"/>
      <c r="F19" s="89"/>
      <c r="G19" s="90">
        <f>CENTAR_580tkn!H186</f>
        <v>46594</v>
      </c>
    </row>
    <row r="20" spans="1:9" s="68" customFormat="1" ht="15" customHeight="1">
      <c r="B20" s="96"/>
      <c r="C20" s="97"/>
      <c r="D20" s="98"/>
      <c r="E20" s="99"/>
      <c r="F20" s="99"/>
      <c r="G20" s="100"/>
    </row>
    <row r="21" spans="1:9" s="56" customFormat="1" ht="18" customHeight="1">
      <c r="B21" s="86" t="s">
        <v>51</v>
      </c>
      <c r="C21" s="87" t="s">
        <v>183</v>
      </c>
      <c r="D21" s="88"/>
      <c r="E21" s="89"/>
      <c r="F21" s="89"/>
      <c r="G21" s="90">
        <f>CENTAR_580tkn!H229</f>
        <v>360898.25</v>
      </c>
    </row>
    <row r="22" spans="1:9" s="68" customFormat="1" ht="15" hidden="1" customHeight="1">
      <c r="B22" s="96"/>
      <c r="C22" s="97"/>
      <c r="D22" s="98"/>
      <c r="E22" s="99"/>
      <c r="F22" s="99"/>
      <c r="G22" s="100"/>
    </row>
    <row r="23" spans="1:9" s="68" customFormat="1" ht="15" customHeight="1">
      <c r="B23" s="96"/>
      <c r="C23" s="97"/>
      <c r="D23" s="98"/>
      <c r="E23" s="99"/>
      <c r="F23" s="183"/>
      <c r="G23" s="184"/>
    </row>
    <row r="24" spans="1:9" s="56" customFormat="1" ht="18" customHeight="1">
      <c r="B24" s="86" t="s">
        <v>52</v>
      </c>
      <c r="C24" s="87" t="s">
        <v>195</v>
      </c>
      <c r="D24" s="88"/>
      <c r="E24" s="89"/>
      <c r="F24" s="89"/>
      <c r="G24" s="90">
        <f>CENTAR_580tkn!H269</f>
        <v>20200</v>
      </c>
    </row>
    <row r="25" spans="1:9" s="56" customFormat="1" ht="15" customHeight="1" thickBot="1">
      <c r="B25" s="101"/>
      <c r="C25" s="102"/>
      <c r="D25" s="103"/>
      <c r="E25" s="104"/>
      <c r="F25" s="105"/>
      <c r="G25" s="106"/>
    </row>
    <row r="26" spans="1:9" s="56" customFormat="1" ht="29.25" customHeight="1" thickBot="1">
      <c r="B26" s="107"/>
      <c r="C26" s="108" t="s">
        <v>68</v>
      </c>
      <c r="D26" s="109"/>
      <c r="E26" s="109"/>
      <c r="F26" s="109"/>
      <c r="G26" s="110">
        <f>SUM(G13:G25)</f>
        <v>631805.25</v>
      </c>
    </row>
    <row r="27" spans="1:9" s="56" customFormat="1" ht="15" customHeight="1" thickBot="1">
      <c r="A27" s="69"/>
      <c r="B27" s="111"/>
      <c r="C27" s="112"/>
      <c r="D27" s="113"/>
      <c r="E27" s="114"/>
      <c r="F27" s="115"/>
      <c r="G27" s="116"/>
      <c r="H27" s="69"/>
    </row>
    <row r="28" spans="1:9" s="56" customFormat="1" ht="19.5" customHeight="1" thickBot="1">
      <c r="B28" s="122"/>
      <c r="C28" s="123" t="s">
        <v>184</v>
      </c>
      <c r="D28" s="124"/>
      <c r="E28" s="125" t="s">
        <v>187</v>
      </c>
      <c r="F28" s="124"/>
      <c r="G28" s="126">
        <f>G26*0.25</f>
        <v>157951.3125</v>
      </c>
    </row>
    <row r="29" spans="1:9" ht="15" customHeight="1" thickBot="1">
      <c r="A29" s="76"/>
      <c r="B29" s="112"/>
      <c r="C29" s="112"/>
      <c r="D29" s="112"/>
      <c r="E29" s="112"/>
      <c r="F29" s="112"/>
      <c r="G29" s="116"/>
      <c r="H29" s="76"/>
      <c r="I29" s="70"/>
    </row>
    <row r="30" spans="1:9" s="56" customFormat="1" ht="29.25" customHeight="1" thickBot="1">
      <c r="B30" s="117"/>
      <c r="C30" s="118" t="s">
        <v>185</v>
      </c>
      <c r="D30" s="119"/>
      <c r="E30" s="119"/>
      <c r="F30" s="119"/>
      <c r="G30" s="120">
        <f>G26+G28</f>
        <v>789756.5625</v>
      </c>
    </row>
    <row r="31" spans="1:9" s="68" customFormat="1" ht="15" customHeight="1">
      <c r="B31" s="71"/>
      <c r="C31" s="66"/>
      <c r="D31" s="71"/>
      <c r="E31" s="71"/>
      <c r="F31" s="71"/>
      <c r="G31" s="67"/>
      <c r="I31" s="72"/>
    </row>
    <row r="32" spans="1:9" s="68" customFormat="1" ht="11.25" customHeight="1">
      <c r="B32" s="71"/>
      <c r="C32" s="66"/>
      <c r="D32" s="71"/>
      <c r="E32" s="71"/>
      <c r="F32" s="71"/>
      <c r="G32" s="67"/>
      <c r="I32" s="72"/>
    </row>
    <row r="33" spans="2:12" s="68" customFormat="1" ht="15" customHeight="1">
      <c r="B33" s="71"/>
      <c r="C33" s="66"/>
      <c r="D33" s="71"/>
      <c r="E33" s="71"/>
      <c r="F33" s="71"/>
      <c r="G33" s="67"/>
      <c r="I33" s="72"/>
    </row>
    <row r="34" spans="2:12">
      <c r="B34" s="54" t="s">
        <v>280</v>
      </c>
      <c r="E34" s="73" t="s">
        <v>186</v>
      </c>
      <c r="F34" s="74"/>
      <c r="G34" s="75"/>
    </row>
    <row r="35" spans="2:12" ht="6.75" customHeight="1">
      <c r="L35" s="70"/>
    </row>
    <row r="36" spans="2:12">
      <c r="E36" s="54" t="s">
        <v>196</v>
      </c>
    </row>
    <row r="125" spans="4:4">
      <c r="D125" s="187" t="s">
        <v>225</v>
      </c>
    </row>
    <row r="142" ht="11.25" customHeight="1"/>
    <row r="161" spans="4:4" ht="409.5">
      <c r="D161" s="198" t="s">
        <v>278</v>
      </c>
    </row>
    <row r="219" ht="5.25" customHeight="1"/>
    <row r="222" ht="6" customHeight="1"/>
    <row r="227" spans="4:4">
      <c r="D227" s="197"/>
    </row>
    <row r="279" ht="8.25" customHeight="1"/>
    <row r="281" ht="13.5" customHeight="1"/>
    <row r="287" ht="44.25" customHeight="1"/>
    <row r="290" ht="15" customHeight="1"/>
    <row r="381" spans="1:12" s="55" customFormat="1">
      <c r="A381" s="54"/>
      <c r="B381" s="54"/>
      <c r="C381" s="54"/>
      <c r="D381" s="54"/>
      <c r="E381" s="54"/>
      <c r="F381" s="54">
        <v>564</v>
      </c>
      <c r="H381" s="54"/>
      <c r="I381" s="54"/>
      <c r="J381" s="54"/>
      <c r="K381" s="54"/>
      <c r="L381" s="54"/>
    </row>
    <row r="392" spans="1:12" s="55" customFormat="1">
      <c r="A392" s="54"/>
      <c r="B392" s="54"/>
      <c r="C392" s="54"/>
      <c r="D392" s="54"/>
      <c r="E392" s="54"/>
      <c r="F392" s="54">
        <v>830</v>
      </c>
      <c r="H392" s="54"/>
      <c r="I392" s="54"/>
      <c r="J392" s="54"/>
      <c r="K392" s="54"/>
      <c r="L392" s="54"/>
    </row>
  </sheetData>
  <mergeCells count="5">
    <mergeCell ref="C5:G5"/>
    <mergeCell ref="C6:G6"/>
    <mergeCell ref="C7:G7"/>
    <mergeCell ref="C8:G8"/>
    <mergeCell ref="B11:G11"/>
  </mergeCells>
  <printOptions horizontalCentered="1"/>
  <pageMargins left="0.59055118110236227" right="0.39370078740157483" top="0.19685039370078741" bottom="0.51181102362204722" header="0.19685039370078741" footer="0.19685039370078741"/>
  <pageSetup paperSize="9" scale="94" fitToHeight="0" orientation="portrait" r:id="rId1"/>
  <headerFooter>
    <oddFooter>&amp;L&amp;10Broj projekta: TD 63-2012&amp;C&amp;10 2)  TEHNIČKI DIO&amp;R&amp;10 2.8.- Str.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269"/>
  <sheetViews>
    <sheetView showZeros="0" tabSelected="1" topLeftCell="B1" zoomScaleNormal="100" zoomScaleSheetLayoutView="100" workbookViewId="0">
      <selection activeCell="J2" sqref="J2"/>
    </sheetView>
  </sheetViews>
  <sheetFormatPr defaultRowHeight="12.75"/>
  <cols>
    <col min="1" max="1" width="0" style="3" hidden="1" customWidth="1"/>
    <col min="2" max="2" width="5.7109375" style="28" bestFit="1" customWidth="1"/>
    <col min="3" max="3" width="7.7109375" style="20" bestFit="1" customWidth="1"/>
    <col min="4" max="4" width="42.7109375" style="200" customWidth="1"/>
    <col min="5" max="5" width="4.5703125" style="15" bestFit="1" customWidth="1"/>
    <col min="6" max="6" width="9" style="4" customWidth="1"/>
    <col min="7" max="7" width="10.7109375" style="4" customWidth="1"/>
    <col min="8" max="8" width="11.7109375" style="4" bestFit="1" customWidth="1"/>
    <col min="9" max="16384" width="9.140625" style="3"/>
  </cols>
  <sheetData>
    <row r="1" spans="2:8" ht="70.5" customHeight="1"/>
    <row r="2" spans="2:8" s="11" customFormat="1" ht="32.25" customHeight="1">
      <c r="B2" s="33" t="s">
        <v>10</v>
      </c>
      <c r="C2" s="42" t="s">
        <v>106</v>
      </c>
      <c r="D2" s="35" t="s">
        <v>105</v>
      </c>
      <c r="E2" s="34" t="s">
        <v>14</v>
      </c>
      <c r="F2" s="36" t="s">
        <v>12</v>
      </c>
      <c r="G2" s="37"/>
      <c r="H2" s="36"/>
    </row>
    <row r="3" spans="2:8" ht="9.75" customHeight="1">
      <c r="C3" s="7"/>
      <c r="D3" s="10"/>
      <c r="E3" s="14"/>
      <c r="F3" s="1"/>
      <c r="G3" s="1"/>
      <c r="H3" s="1"/>
    </row>
    <row r="4" spans="2:8" ht="19.5" customHeight="1">
      <c r="C4" s="7"/>
      <c r="D4" s="186" t="s">
        <v>255</v>
      </c>
      <c r="E4" s="14"/>
      <c r="F4" s="1"/>
      <c r="G4" s="1"/>
      <c r="H4" s="1"/>
    </row>
    <row r="5" spans="2:8" ht="9.75" customHeight="1">
      <c r="C5" s="7"/>
      <c r="D5" s="10"/>
      <c r="E5" s="14"/>
      <c r="F5" s="1"/>
      <c r="G5" s="1"/>
      <c r="H5" s="1"/>
    </row>
    <row r="6" spans="2:8" s="27" customFormat="1" ht="18" customHeight="1">
      <c r="B6" s="29"/>
      <c r="C6" s="43"/>
      <c r="D6" s="30" t="s">
        <v>174</v>
      </c>
      <c r="E6" s="31"/>
      <c r="F6" s="32"/>
      <c r="G6" s="32"/>
      <c r="H6" s="32"/>
    </row>
    <row r="7" spans="2:8" s="27" customFormat="1" ht="9.9499999999999993" customHeight="1">
      <c r="B7" s="49"/>
      <c r="C7" s="50"/>
      <c r="D7" s="51"/>
      <c r="E7" s="52"/>
      <c r="F7" s="53"/>
      <c r="G7" s="53"/>
      <c r="H7" s="53"/>
    </row>
    <row r="8" spans="2:8" ht="282" customHeight="1">
      <c r="B8" s="18"/>
      <c r="C8" s="7"/>
      <c r="D8" s="6" t="s">
        <v>175</v>
      </c>
      <c r="E8" s="6"/>
      <c r="F8" s="6"/>
      <c r="G8" s="6"/>
      <c r="H8" s="1"/>
    </row>
    <row r="9" spans="2:8" ht="18" customHeight="1">
      <c r="C9" s="7"/>
      <c r="D9" s="10"/>
      <c r="E9" s="14"/>
      <c r="F9" s="1"/>
      <c r="G9" s="2"/>
      <c r="H9" s="1"/>
    </row>
    <row r="10" spans="2:8" s="27" customFormat="1" ht="18" customHeight="1">
      <c r="B10" s="29" t="s">
        <v>36</v>
      </c>
      <c r="C10" s="43"/>
      <c r="D10" s="30" t="s">
        <v>15</v>
      </c>
      <c r="E10" s="31"/>
      <c r="F10" s="32"/>
      <c r="G10" s="32"/>
      <c r="H10" s="32"/>
    </row>
    <row r="11" spans="2:8">
      <c r="B11" s="18"/>
      <c r="C11" s="7"/>
      <c r="D11" s="6"/>
      <c r="E11" s="16"/>
      <c r="F11" s="5"/>
      <c r="G11" s="5"/>
      <c r="H11" s="5"/>
    </row>
    <row r="12" spans="2:8">
      <c r="B12" s="28" t="s">
        <v>20</v>
      </c>
      <c r="C12" s="44" t="s">
        <v>16</v>
      </c>
      <c r="D12" s="127" t="s">
        <v>17</v>
      </c>
    </row>
    <row r="13" spans="2:8">
      <c r="C13" s="44" t="s">
        <v>78</v>
      </c>
      <c r="D13" s="127" t="s">
        <v>18</v>
      </c>
    </row>
    <row r="14" spans="2:8" ht="140.25">
      <c r="C14" s="128"/>
      <c r="D14" s="6" t="s">
        <v>256</v>
      </c>
    </row>
    <row r="15" spans="2:8" ht="38.25">
      <c r="C15" s="44"/>
      <c r="D15" s="6" t="s">
        <v>54</v>
      </c>
    </row>
    <row r="16" spans="2:8">
      <c r="C16" s="44"/>
      <c r="D16" s="6" t="s">
        <v>19</v>
      </c>
    </row>
    <row r="17" spans="2:8" ht="15" customHeight="1">
      <c r="B17" s="129" t="s">
        <v>107</v>
      </c>
      <c r="C17" s="130"/>
      <c r="D17" s="131" t="s">
        <v>257</v>
      </c>
      <c r="E17" s="132" t="s">
        <v>55</v>
      </c>
      <c r="F17" s="133">
        <v>0.2</v>
      </c>
      <c r="G17" s="134"/>
      <c r="H17" s="135"/>
    </row>
    <row r="18" spans="2:8">
      <c r="B18" s="129" t="s">
        <v>108</v>
      </c>
      <c r="C18" s="130"/>
      <c r="D18" s="131" t="s">
        <v>109</v>
      </c>
      <c r="E18" s="132" t="s">
        <v>55</v>
      </c>
      <c r="F18" s="133">
        <v>0.2</v>
      </c>
      <c r="G18" s="134"/>
      <c r="H18" s="135"/>
    </row>
    <row r="19" spans="2:8" ht="38.25">
      <c r="B19" s="136" t="s">
        <v>277</v>
      </c>
      <c r="C19" s="137"/>
      <c r="D19" s="138" t="s">
        <v>176</v>
      </c>
      <c r="E19" s="139" t="s">
        <v>55</v>
      </c>
      <c r="F19" s="140">
        <v>0.2</v>
      </c>
      <c r="G19" s="141"/>
      <c r="H19" s="142"/>
    </row>
    <row r="20" spans="2:8" ht="18" hidden="1" customHeight="1">
      <c r="B20" s="18"/>
      <c r="C20" s="7"/>
      <c r="D20" s="21"/>
      <c r="E20" s="16"/>
      <c r="F20" s="22"/>
      <c r="G20" s="23"/>
      <c r="H20" s="24"/>
    </row>
    <row r="21" spans="2:8" ht="18" customHeight="1">
      <c r="B21" s="18"/>
      <c r="C21" s="7"/>
      <c r="D21" s="21"/>
      <c r="E21" s="16"/>
      <c r="F21" s="193"/>
      <c r="G21" s="194"/>
      <c r="H21" s="24"/>
    </row>
    <row r="22" spans="2:8" ht="26.25" customHeight="1">
      <c r="B22" s="8" t="s">
        <v>1</v>
      </c>
      <c r="C22" s="44"/>
      <c r="D22" s="143" t="s">
        <v>236</v>
      </c>
      <c r="F22" s="17"/>
    </row>
    <row r="23" spans="2:8" ht="51">
      <c r="B23" s="8"/>
      <c r="C23" s="44"/>
      <c r="D23" s="6" t="s">
        <v>258</v>
      </c>
      <c r="F23" s="17"/>
    </row>
    <row r="24" spans="2:8" ht="58.5" customHeight="1">
      <c r="B24" s="8"/>
      <c r="C24" s="44"/>
      <c r="D24" s="6" t="s">
        <v>237</v>
      </c>
      <c r="F24" s="17"/>
    </row>
    <row r="25" spans="2:8" ht="38.25">
      <c r="B25" s="8"/>
      <c r="C25" s="44"/>
      <c r="D25" s="6" t="s">
        <v>238</v>
      </c>
      <c r="F25" s="17"/>
    </row>
    <row r="26" spans="2:8">
      <c r="B26" s="8"/>
      <c r="C26" s="44"/>
      <c r="D26" s="6" t="s">
        <v>19</v>
      </c>
      <c r="F26" s="17"/>
    </row>
    <row r="27" spans="2:8">
      <c r="B27" s="144"/>
      <c r="C27" s="145"/>
      <c r="D27" s="146" t="s">
        <v>239</v>
      </c>
      <c r="E27" s="147" t="s">
        <v>240</v>
      </c>
      <c r="F27" s="148">
        <v>1</v>
      </c>
      <c r="G27" s="149"/>
      <c r="H27" s="149"/>
    </row>
    <row r="28" spans="2:8" ht="18" customHeight="1">
      <c r="B28" s="18"/>
      <c r="C28" s="7"/>
      <c r="D28" s="21"/>
      <c r="E28" s="16"/>
      <c r="F28" s="193"/>
      <c r="G28" s="194"/>
      <c r="H28" s="24"/>
    </row>
    <row r="29" spans="2:8" ht="24">
      <c r="B29" s="8" t="s">
        <v>5</v>
      </c>
      <c r="C29" s="44" t="s">
        <v>21</v>
      </c>
      <c r="D29" s="143" t="s">
        <v>197</v>
      </c>
      <c r="F29" s="17"/>
    </row>
    <row r="30" spans="2:8" ht="92.25" customHeight="1">
      <c r="B30" s="8"/>
      <c r="C30" s="44"/>
      <c r="D30" s="6" t="s">
        <v>177</v>
      </c>
      <c r="F30" s="17"/>
    </row>
    <row r="31" spans="2:8" ht="27.75" customHeight="1">
      <c r="B31" s="8"/>
      <c r="C31" s="44"/>
      <c r="D31" s="6" t="s">
        <v>178</v>
      </c>
      <c r="F31" s="17"/>
    </row>
    <row r="32" spans="2:8" ht="51">
      <c r="B32" s="8"/>
      <c r="C32" s="44"/>
      <c r="D32" s="6" t="s">
        <v>234</v>
      </c>
      <c r="F32" s="17"/>
    </row>
    <row r="33" spans="2:8">
      <c r="B33" s="8"/>
      <c r="C33" s="44"/>
      <c r="D33" s="6" t="s">
        <v>19</v>
      </c>
      <c r="F33" s="17"/>
    </row>
    <row r="34" spans="2:8" ht="14.25">
      <c r="B34" s="144"/>
      <c r="C34" s="145"/>
      <c r="D34" s="146" t="s">
        <v>76</v>
      </c>
      <c r="E34" s="147" t="s">
        <v>9</v>
      </c>
      <c r="F34" s="148">
        <v>2082.5</v>
      </c>
      <c r="G34" s="149"/>
      <c r="H34" s="149"/>
    </row>
    <row r="35" spans="2:8" ht="18" customHeight="1">
      <c r="B35" s="18"/>
      <c r="C35" s="7"/>
      <c r="D35" s="19"/>
      <c r="E35" s="16"/>
      <c r="F35" s="22"/>
      <c r="G35" s="5"/>
      <c r="H35" s="5"/>
    </row>
    <row r="36" spans="2:8" ht="24">
      <c r="B36" s="8" t="s">
        <v>241</v>
      </c>
      <c r="C36" s="44" t="s">
        <v>80</v>
      </c>
      <c r="D36" s="143" t="s">
        <v>235</v>
      </c>
      <c r="F36" s="17"/>
    </row>
    <row r="37" spans="2:8" ht="63.75">
      <c r="B37" s="8"/>
      <c r="C37" s="44"/>
      <c r="D37" s="6" t="s">
        <v>259</v>
      </c>
      <c r="F37" s="17"/>
    </row>
    <row r="38" spans="2:8" ht="106.5" customHeight="1">
      <c r="B38" s="8"/>
      <c r="C38" s="44"/>
      <c r="D38" s="6" t="s">
        <v>110</v>
      </c>
      <c r="F38" s="17"/>
    </row>
    <row r="39" spans="2:8" ht="11.25" customHeight="1">
      <c r="B39" s="8"/>
      <c r="C39" s="44"/>
      <c r="D39" s="6" t="s">
        <v>19</v>
      </c>
      <c r="F39" s="17"/>
    </row>
    <row r="40" spans="2:8" ht="15" customHeight="1">
      <c r="B40" s="129" t="s">
        <v>242</v>
      </c>
      <c r="C40" s="130"/>
      <c r="D40" s="131" t="s">
        <v>111</v>
      </c>
      <c r="E40" s="132" t="s">
        <v>104</v>
      </c>
      <c r="F40" s="133">
        <v>50</v>
      </c>
      <c r="G40" s="134"/>
      <c r="H40" s="135"/>
    </row>
    <row r="41" spans="2:8" ht="15" customHeight="1">
      <c r="B41" s="129" t="s">
        <v>243</v>
      </c>
      <c r="C41" s="130"/>
      <c r="D41" s="131" t="s">
        <v>112</v>
      </c>
      <c r="E41" s="132" t="s">
        <v>104</v>
      </c>
      <c r="F41" s="133">
        <v>50</v>
      </c>
      <c r="G41" s="134"/>
      <c r="H41" s="135"/>
    </row>
    <row r="42" spans="2:8" ht="15" customHeight="1">
      <c r="B42" s="129" t="s">
        <v>244</v>
      </c>
      <c r="C42" s="130"/>
      <c r="D42" s="131" t="s">
        <v>113</v>
      </c>
      <c r="E42" s="132" t="s">
        <v>104</v>
      </c>
      <c r="F42" s="133">
        <v>50</v>
      </c>
      <c r="G42" s="134"/>
      <c r="H42" s="135"/>
    </row>
    <row r="43" spans="2:8" ht="15" customHeight="1">
      <c r="B43" s="136" t="s">
        <v>245</v>
      </c>
      <c r="C43" s="137"/>
      <c r="D43" s="138" t="s">
        <v>114</v>
      </c>
      <c r="E43" s="139" t="s">
        <v>104</v>
      </c>
      <c r="F43" s="140">
        <v>50</v>
      </c>
      <c r="G43" s="141"/>
      <c r="H43" s="142"/>
    </row>
    <row r="44" spans="2:8" ht="39.75" customHeight="1">
      <c r="B44" s="46" t="s">
        <v>246</v>
      </c>
      <c r="C44" s="44"/>
      <c r="D44" s="6" t="s">
        <v>260</v>
      </c>
      <c r="F44" s="17"/>
    </row>
    <row r="45" spans="2:8">
      <c r="B45" s="182"/>
      <c r="C45" s="44"/>
      <c r="D45" s="6" t="s">
        <v>19</v>
      </c>
      <c r="F45" s="17"/>
    </row>
    <row r="46" spans="2:8">
      <c r="B46" s="144"/>
      <c r="C46" s="145"/>
      <c r="D46" s="146" t="s">
        <v>122</v>
      </c>
      <c r="E46" s="147" t="s">
        <v>123</v>
      </c>
      <c r="F46" s="148">
        <v>5</v>
      </c>
      <c r="G46" s="149"/>
      <c r="H46" s="149"/>
    </row>
    <row r="47" spans="2:8">
      <c r="B47" s="18"/>
      <c r="C47" s="7"/>
      <c r="D47" s="19"/>
      <c r="E47" s="16"/>
      <c r="F47" s="22"/>
      <c r="G47" s="5"/>
      <c r="H47" s="5"/>
    </row>
    <row r="48" spans="2:8" ht="24">
      <c r="B48" s="8" t="s">
        <v>79</v>
      </c>
      <c r="C48" s="44" t="s">
        <v>21</v>
      </c>
      <c r="D48" s="143" t="s">
        <v>71</v>
      </c>
      <c r="F48" s="17"/>
    </row>
    <row r="49" spans="2:8" ht="93" customHeight="1">
      <c r="B49" s="8"/>
      <c r="C49" s="44"/>
      <c r="D49" s="6" t="s">
        <v>115</v>
      </c>
      <c r="F49" s="17"/>
    </row>
    <row r="50" spans="2:8" ht="81" customHeight="1">
      <c r="B50" s="8"/>
      <c r="C50" s="44"/>
      <c r="D50" s="6" t="s">
        <v>56</v>
      </c>
      <c r="F50" s="17"/>
    </row>
    <row r="51" spans="2:8">
      <c r="B51" s="8"/>
      <c r="C51" s="44"/>
      <c r="D51" s="6" t="s">
        <v>19</v>
      </c>
      <c r="F51" s="17"/>
    </row>
    <row r="52" spans="2:8">
      <c r="B52" s="144"/>
      <c r="C52" s="145"/>
      <c r="D52" s="146" t="s">
        <v>72</v>
      </c>
      <c r="E52" s="147" t="s">
        <v>55</v>
      </c>
      <c r="F52" s="148">
        <v>0.2</v>
      </c>
      <c r="G52" s="149"/>
      <c r="H52" s="149"/>
    </row>
    <row r="53" spans="2:8" ht="18" customHeight="1">
      <c r="B53" s="18"/>
      <c r="C53" s="7"/>
      <c r="D53" s="19"/>
      <c r="E53" s="13"/>
      <c r="F53" s="22"/>
      <c r="G53" s="5"/>
      <c r="H53" s="5"/>
    </row>
    <row r="54" spans="2:8">
      <c r="B54" s="8" t="s">
        <v>81</v>
      </c>
      <c r="C54" s="44"/>
      <c r="D54" s="143" t="s">
        <v>118</v>
      </c>
      <c r="F54" s="17"/>
    </row>
    <row r="55" spans="2:8" ht="143.25" customHeight="1">
      <c r="B55" s="8"/>
      <c r="C55" s="44"/>
      <c r="D55" s="6" t="s">
        <v>261</v>
      </c>
      <c r="F55" s="17"/>
    </row>
    <row r="56" spans="2:8" ht="27.95" customHeight="1">
      <c r="B56" s="8"/>
      <c r="C56" s="44"/>
      <c r="D56" s="6" t="s">
        <v>117</v>
      </c>
      <c r="F56" s="17"/>
    </row>
    <row r="57" spans="2:8">
      <c r="B57" s="8"/>
      <c r="C57" s="44"/>
      <c r="D57" s="6" t="s">
        <v>19</v>
      </c>
      <c r="F57" s="17"/>
    </row>
    <row r="58" spans="2:8">
      <c r="B58" s="144"/>
      <c r="C58" s="145"/>
      <c r="D58" s="146" t="s">
        <v>116</v>
      </c>
      <c r="E58" s="147" t="s">
        <v>44</v>
      </c>
      <c r="F58" s="148">
        <v>2</v>
      </c>
      <c r="G58" s="149"/>
      <c r="H58" s="149"/>
    </row>
    <row r="59" spans="2:8" ht="18" customHeight="1">
      <c r="B59" s="8"/>
      <c r="C59" s="44"/>
      <c r="D59" s="6"/>
      <c r="F59" s="17"/>
    </row>
    <row r="60" spans="2:8">
      <c r="B60" s="8" t="s">
        <v>121</v>
      </c>
      <c r="C60" s="44"/>
      <c r="D60" s="143" t="s">
        <v>120</v>
      </c>
      <c r="F60" s="17"/>
    </row>
    <row r="61" spans="2:8" ht="93.75" customHeight="1">
      <c r="B61" s="8"/>
      <c r="C61" s="44"/>
      <c r="D61" s="6" t="s">
        <v>119</v>
      </c>
      <c r="F61" s="17"/>
    </row>
    <row r="62" spans="2:8" ht="38.25">
      <c r="B62" s="8"/>
      <c r="C62" s="44"/>
      <c r="D62" s="6" t="s">
        <v>247</v>
      </c>
      <c r="F62" s="17"/>
    </row>
    <row r="63" spans="2:8">
      <c r="B63" s="8"/>
      <c r="C63" s="44"/>
      <c r="D63" s="6" t="s">
        <v>19</v>
      </c>
      <c r="F63" s="17"/>
    </row>
    <row r="64" spans="2:8">
      <c r="B64" s="144"/>
      <c r="C64" s="145"/>
      <c r="D64" s="146" t="s">
        <v>116</v>
      </c>
      <c r="E64" s="147" t="s">
        <v>44</v>
      </c>
      <c r="F64" s="148">
        <v>3</v>
      </c>
      <c r="G64" s="149"/>
      <c r="H64" s="149"/>
    </row>
    <row r="65" spans="2:8" ht="18" customHeight="1">
      <c r="B65" s="18"/>
      <c r="C65" s="7"/>
      <c r="D65" s="19"/>
      <c r="E65" s="13"/>
      <c r="F65" s="22"/>
      <c r="G65" s="5"/>
      <c r="H65" s="5"/>
    </row>
    <row r="66" spans="2:8">
      <c r="B66" s="8" t="s">
        <v>124</v>
      </c>
      <c r="C66" s="44"/>
      <c r="D66" s="143" t="s">
        <v>46</v>
      </c>
      <c r="F66" s="17"/>
    </row>
    <row r="67" spans="2:8" ht="132" customHeight="1">
      <c r="B67" s="8"/>
      <c r="C67" s="44"/>
      <c r="D67" s="6" t="s">
        <v>96</v>
      </c>
      <c r="F67" s="17"/>
    </row>
    <row r="68" spans="2:8">
      <c r="B68" s="8"/>
      <c r="C68" s="44"/>
      <c r="D68" s="6" t="s">
        <v>19</v>
      </c>
      <c r="F68" s="17"/>
    </row>
    <row r="69" spans="2:8">
      <c r="B69" s="144"/>
      <c r="C69" s="145"/>
      <c r="D69" s="146" t="s">
        <v>77</v>
      </c>
      <c r="E69" s="147" t="s">
        <v>44</v>
      </c>
      <c r="F69" s="148">
        <v>1</v>
      </c>
      <c r="G69" s="149"/>
      <c r="H69" s="149"/>
    </row>
    <row r="70" spans="2:8">
      <c r="B70" s="18"/>
      <c r="C70" s="7"/>
      <c r="D70" s="19"/>
      <c r="E70" s="13"/>
      <c r="F70" s="22"/>
      <c r="G70" s="5"/>
      <c r="H70" s="5"/>
    </row>
    <row r="71" spans="2:8">
      <c r="B71" s="8" t="s">
        <v>248</v>
      </c>
      <c r="C71" s="44"/>
      <c r="D71" s="143" t="s">
        <v>249</v>
      </c>
      <c r="F71" s="17"/>
    </row>
    <row r="72" spans="2:8" ht="76.5">
      <c r="B72" s="8"/>
      <c r="C72" s="44"/>
      <c r="D72" s="6" t="s">
        <v>250</v>
      </c>
      <c r="F72" s="17"/>
    </row>
    <row r="73" spans="2:8">
      <c r="B73" s="8"/>
      <c r="C73" s="44"/>
      <c r="D73" s="6" t="s">
        <v>19</v>
      </c>
      <c r="F73" s="17"/>
    </row>
    <row r="74" spans="2:8">
      <c r="B74" s="144"/>
      <c r="C74" s="145"/>
      <c r="D74" s="146" t="s">
        <v>77</v>
      </c>
      <c r="E74" s="147" t="s">
        <v>44</v>
      </c>
      <c r="F74" s="148">
        <v>1</v>
      </c>
      <c r="G74" s="149"/>
      <c r="H74" s="149"/>
    </row>
    <row r="75" spans="2:8">
      <c r="B75" s="18"/>
      <c r="C75" s="7"/>
      <c r="D75" s="19"/>
      <c r="E75" s="13"/>
      <c r="F75" s="22"/>
      <c r="G75" s="5"/>
      <c r="H75" s="5"/>
    </row>
    <row r="76" spans="2:8">
      <c r="B76" s="18"/>
      <c r="C76" s="7"/>
      <c r="D76" s="19"/>
      <c r="E76" s="13"/>
      <c r="F76" s="22"/>
      <c r="G76" s="5"/>
      <c r="H76" s="5"/>
    </row>
    <row r="77" spans="2:8">
      <c r="B77" s="18"/>
      <c r="C77" s="7"/>
      <c r="D77" s="19"/>
      <c r="E77" s="13"/>
      <c r="F77" s="22"/>
      <c r="G77" s="5"/>
      <c r="H77" s="5"/>
    </row>
    <row r="78" spans="2:8" ht="20.100000000000001" customHeight="1">
      <c r="B78" s="38" t="str">
        <f>B10</f>
        <v>1.0.</v>
      </c>
      <c r="C78" s="45"/>
      <c r="D78" s="39" t="str">
        <f>CONCATENATE(D10," UKUPNO (kn):")</f>
        <v>PRIPREMNI RADOVI UKUPNO (kn):</v>
      </c>
      <c r="E78" s="40"/>
      <c r="F78" s="41"/>
      <c r="G78" s="41"/>
      <c r="H78" s="41"/>
    </row>
    <row r="79" spans="2:8" ht="20.100000000000001" customHeight="1">
      <c r="C79" s="7"/>
      <c r="D79" s="6"/>
      <c r="E79" s="16"/>
      <c r="F79" s="5"/>
      <c r="G79" s="5"/>
      <c r="H79" s="5"/>
    </row>
    <row r="80" spans="2:8" s="27" customFormat="1" ht="18" customHeight="1">
      <c r="B80" s="29" t="s">
        <v>32</v>
      </c>
      <c r="C80" s="43"/>
      <c r="D80" s="30" t="s">
        <v>22</v>
      </c>
      <c r="E80" s="31"/>
      <c r="F80" s="32"/>
      <c r="G80" s="32"/>
      <c r="H80" s="32"/>
    </row>
    <row r="81" spans="2:8" ht="12.75" customHeight="1">
      <c r="C81" s="7"/>
      <c r="D81" s="10"/>
      <c r="E81" s="16"/>
      <c r="F81" s="5"/>
      <c r="G81" s="5"/>
      <c r="H81" s="5"/>
    </row>
    <row r="82" spans="2:8" ht="12.75" customHeight="1">
      <c r="B82" s="28" t="s">
        <v>33</v>
      </c>
      <c r="C82" s="46" t="s">
        <v>85</v>
      </c>
      <c r="D82" s="12" t="s">
        <v>23</v>
      </c>
      <c r="E82" s="13"/>
      <c r="F82" s="5"/>
      <c r="G82" s="5"/>
      <c r="H82" s="5"/>
    </row>
    <row r="83" spans="2:8" ht="133.5" customHeight="1">
      <c r="C83" s="150" t="s">
        <v>86</v>
      </c>
      <c r="D83" s="6" t="s">
        <v>82</v>
      </c>
      <c r="E83" s="13"/>
      <c r="F83" s="5"/>
      <c r="G83" s="5"/>
      <c r="H83" s="5"/>
    </row>
    <row r="84" spans="2:8" ht="67.5" customHeight="1">
      <c r="C84" s="46"/>
      <c r="D84" s="6" t="s">
        <v>57</v>
      </c>
      <c r="E84" s="13"/>
      <c r="F84" s="5"/>
      <c r="G84" s="5"/>
      <c r="H84" s="5"/>
    </row>
    <row r="85" spans="2:8" ht="76.5">
      <c r="C85" s="46"/>
      <c r="D85" s="6" t="s">
        <v>58</v>
      </c>
      <c r="E85" s="13"/>
      <c r="F85" s="5"/>
      <c r="G85" s="5"/>
      <c r="H85" s="5"/>
    </row>
    <row r="86" spans="2:8" ht="30.75" customHeight="1">
      <c r="C86" s="46"/>
      <c r="D86" s="6" t="s">
        <v>83</v>
      </c>
      <c r="E86" s="13"/>
      <c r="F86" s="5"/>
      <c r="G86" s="5"/>
      <c r="H86" s="5"/>
    </row>
    <row r="87" spans="2:8" ht="79.5" customHeight="1">
      <c r="C87" s="46"/>
      <c r="D87" s="6" t="s">
        <v>84</v>
      </c>
      <c r="E87" s="13"/>
      <c r="F87" s="5"/>
      <c r="G87" s="5"/>
      <c r="H87" s="5"/>
    </row>
    <row r="88" spans="2:8" ht="12.75" customHeight="1">
      <c r="C88" s="46"/>
      <c r="D88" s="6" t="s">
        <v>19</v>
      </c>
      <c r="E88" s="13"/>
      <c r="F88" s="5"/>
      <c r="G88" s="5"/>
      <c r="H88" s="5"/>
    </row>
    <row r="89" spans="2:8" ht="25.5">
      <c r="B89" s="144"/>
      <c r="C89" s="151"/>
      <c r="D89" s="152" t="s">
        <v>69</v>
      </c>
      <c r="E89" s="147" t="s">
        <v>8</v>
      </c>
      <c r="F89" s="149">
        <v>1428</v>
      </c>
      <c r="G89" s="149"/>
      <c r="H89" s="149"/>
    </row>
    <row r="90" spans="2:8" ht="18" customHeight="1"/>
    <row r="91" spans="2:8" ht="12.75" customHeight="1">
      <c r="B91" s="28" t="s">
        <v>34</v>
      </c>
      <c r="C91" s="46" t="s">
        <v>53</v>
      </c>
      <c r="D91" s="12" t="s">
        <v>59</v>
      </c>
      <c r="E91" s="16"/>
      <c r="F91" s="5"/>
      <c r="G91" s="5"/>
      <c r="H91" s="5"/>
    </row>
    <row r="92" spans="2:8" ht="63.75">
      <c r="C92" s="46" t="s">
        <v>87</v>
      </c>
      <c r="D92" s="6" t="s">
        <v>88</v>
      </c>
      <c r="E92" s="16"/>
      <c r="F92" s="5"/>
      <c r="G92" s="5"/>
      <c r="H92" s="5"/>
    </row>
    <row r="93" spans="2:8" ht="53.25" customHeight="1">
      <c r="C93" s="46"/>
      <c r="D93" s="6" t="s">
        <v>60</v>
      </c>
      <c r="E93" s="16"/>
      <c r="F93" s="5"/>
      <c r="G93" s="5"/>
      <c r="H93" s="5"/>
    </row>
    <row r="94" spans="2:8" ht="55.5" customHeight="1">
      <c r="C94" s="46"/>
      <c r="D94" s="6" t="s">
        <v>61</v>
      </c>
      <c r="E94" s="16"/>
      <c r="F94" s="5"/>
      <c r="G94" s="5"/>
      <c r="H94" s="5"/>
    </row>
    <row r="95" spans="2:8" ht="12.75" customHeight="1">
      <c r="C95" s="46"/>
      <c r="D95" s="6" t="s">
        <v>19</v>
      </c>
      <c r="E95" s="13"/>
      <c r="F95" s="5"/>
      <c r="G95" s="5"/>
      <c r="H95" s="5"/>
    </row>
    <row r="96" spans="2:8" ht="14.25">
      <c r="B96" s="144"/>
      <c r="C96" s="145"/>
      <c r="D96" s="152" t="s">
        <v>75</v>
      </c>
      <c r="E96" s="147" t="s">
        <v>9</v>
      </c>
      <c r="F96" s="149">
        <v>2082.5</v>
      </c>
      <c r="G96" s="149"/>
      <c r="H96" s="149"/>
    </row>
    <row r="97" spans="2:8" ht="12.95" customHeight="1"/>
    <row r="98" spans="2:8" ht="24" customHeight="1">
      <c r="B98" s="8" t="s">
        <v>35</v>
      </c>
      <c r="C98" s="46" t="s">
        <v>85</v>
      </c>
      <c r="D98" s="153" t="s">
        <v>128</v>
      </c>
      <c r="E98" s="13"/>
      <c r="F98" s="5"/>
      <c r="G98" s="5"/>
      <c r="H98" s="5"/>
    </row>
    <row r="99" spans="2:8" ht="120.75" customHeight="1">
      <c r="C99" s="150"/>
      <c r="D99" s="6" t="s">
        <v>198</v>
      </c>
      <c r="E99" s="13"/>
      <c r="F99" s="5"/>
      <c r="G99" s="5"/>
      <c r="H99" s="5"/>
    </row>
    <row r="100" spans="2:8" ht="12.75" customHeight="1">
      <c r="C100" s="46"/>
      <c r="D100" s="6" t="s">
        <v>19</v>
      </c>
      <c r="E100" s="13"/>
      <c r="F100" s="5"/>
      <c r="G100" s="5"/>
      <c r="H100" s="5"/>
    </row>
    <row r="101" spans="2:8" ht="25.5">
      <c r="B101" s="144"/>
      <c r="C101" s="151"/>
      <c r="D101" s="152" t="s">
        <v>69</v>
      </c>
      <c r="E101" s="147" t="s">
        <v>8</v>
      </c>
      <c r="F101" s="149">
        <v>30</v>
      </c>
      <c r="G101" s="149"/>
      <c r="H101" s="149"/>
    </row>
    <row r="102" spans="2:8" ht="18" customHeight="1"/>
    <row r="103" spans="2:8" ht="12.75" customHeight="1">
      <c r="B103" s="28" t="s">
        <v>45</v>
      </c>
      <c r="C103" s="46" t="s">
        <v>26</v>
      </c>
      <c r="D103" s="12" t="s">
        <v>125</v>
      </c>
      <c r="E103" s="13"/>
      <c r="F103" s="5"/>
      <c r="G103" s="5"/>
      <c r="H103" s="5"/>
    </row>
    <row r="104" spans="2:8" ht="63.75">
      <c r="C104" s="150"/>
      <c r="D104" s="6" t="s">
        <v>262</v>
      </c>
      <c r="E104" s="13"/>
      <c r="F104" s="5"/>
      <c r="G104" s="5"/>
      <c r="H104" s="5"/>
    </row>
    <row r="105" spans="2:8" ht="15.75" customHeight="1">
      <c r="C105" s="46"/>
      <c r="D105" s="6" t="s">
        <v>126</v>
      </c>
      <c r="E105" s="13"/>
      <c r="F105" s="5"/>
      <c r="G105" s="5"/>
      <c r="H105" s="5"/>
    </row>
    <row r="106" spans="2:8" ht="12.75" customHeight="1">
      <c r="C106" s="46"/>
      <c r="D106" s="6" t="s">
        <v>19</v>
      </c>
      <c r="E106" s="13"/>
      <c r="F106" s="5"/>
      <c r="G106" s="5"/>
      <c r="H106" s="5"/>
    </row>
    <row r="107" spans="2:8" ht="25.5">
      <c r="B107" s="144"/>
      <c r="C107" s="151"/>
      <c r="D107" s="152" t="s">
        <v>127</v>
      </c>
      <c r="E107" s="147" t="s">
        <v>8</v>
      </c>
      <c r="F107" s="149">
        <v>30</v>
      </c>
      <c r="G107" s="149"/>
      <c r="H107" s="149"/>
    </row>
    <row r="108" spans="2:8" ht="18" customHeight="1"/>
    <row r="109" spans="2:8">
      <c r="B109" s="8" t="s">
        <v>73</v>
      </c>
      <c r="C109" s="46" t="s">
        <v>89</v>
      </c>
      <c r="D109" s="12" t="s">
        <v>199</v>
      </c>
      <c r="E109" s="16"/>
      <c r="F109" s="5"/>
      <c r="G109" s="5"/>
      <c r="H109" s="5"/>
    </row>
    <row r="110" spans="2:8" ht="156">
      <c r="B110" s="8"/>
      <c r="C110" s="46"/>
      <c r="D110" s="192" t="s">
        <v>274</v>
      </c>
      <c r="E110" s="16"/>
      <c r="F110" s="5"/>
      <c r="G110" s="5"/>
      <c r="H110" s="5"/>
    </row>
    <row r="111" spans="2:8" ht="36">
      <c r="B111" s="8"/>
      <c r="C111" s="46"/>
      <c r="D111" s="192" t="s">
        <v>275</v>
      </c>
      <c r="E111" s="16"/>
      <c r="F111" s="5"/>
      <c r="G111" s="5"/>
      <c r="H111" s="5"/>
    </row>
    <row r="112" spans="2:8" ht="12.75" customHeight="1">
      <c r="C112" s="46"/>
      <c r="D112" s="6" t="s">
        <v>19</v>
      </c>
      <c r="E112" s="13"/>
      <c r="F112" s="5"/>
      <c r="G112" s="5"/>
      <c r="H112" s="5"/>
    </row>
    <row r="113" spans="2:8" ht="15" customHeight="1">
      <c r="B113" s="144"/>
      <c r="C113" s="145"/>
      <c r="D113" s="154" t="s">
        <v>24</v>
      </c>
      <c r="E113" s="155" t="s">
        <v>9</v>
      </c>
      <c r="F113" s="149">
        <v>250</v>
      </c>
      <c r="G113" s="149"/>
      <c r="H113" s="149"/>
    </row>
    <row r="114" spans="2:8">
      <c r="B114" s="18"/>
      <c r="C114" s="7"/>
      <c r="D114" s="9"/>
      <c r="E114" s="16"/>
      <c r="F114" s="5"/>
      <c r="G114" s="5"/>
      <c r="H114" s="5"/>
    </row>
    <row r="115" spans="2:8">
      <c r="B115" s="8" t="s">
        <v>74</v>
      </c>
      <c r="C115" s="46" t="s">
        <v>130</v>
      </c>
      <c r="D115" s="12" t="s">
        <v>129</v>
      </c>
      <c r="E115" s="16"/>
      <c r="F115" s="5"/>
      <c r="G115" s="5"/>
      <c r="H115" s="5"/>
    </row>
    <row r="116" spans="2:8" ht="68.25" customHeight="1">
      <c r="B116" s="8"/>
      <c r="C116" s="46" t="s">
        <v>131</v>
      </c>
      <c r="D116" s="6" t="s">
        <v>263</v>
      </c>
      <c r="E116" s="16"/>
      <c r="F116" s="5"/>
      <c r="G116" s="5"/>
      <c r="H116" s="5"/>
    </row>
    <row r="117" spans="2:8" ht="91.5" customHeight="1">
      <c r="B117" s="8"/>
      <c r="C117" s="46"/>
      <c r="D117" s="6" t="s">
        <v>200</v>
      </c>
      <c r="E117" s="16"/>
      <c r="F117" s="5"/>
      <c r="G117" s="5"/>
      <c r="H117" s="5"/>
    </row>
    <row r="118" spans="2:8" ht="12.75" customHeight="1">
      <c r="C118" s="46"/>
      <c r="D118" s="6" t="s">
        <v>19</v>
      </c>
      <c r="E118" s="13"/>
      <c r="F118" s="5"/>
      <c r="G118" s="5"/>
      <c r="H118" s="5"/>
    </row>
    <row r="119" spans="2:8" ht="25.5">
      <c r="B119" s="144"/>
      <c r="C119" s="145"/>
      <c r="D119" s="154" t="s">
        <v>132</v>
      </c>
      <c r="E119" s="147" t="s">
        <v>9</v>
      </c>
      <c r="F119" s="149">
        <v>1676</v>
      </c>
      <c r="G119" s="149"/>
      <c r="H119" s="149"/>
    </row>
    <row r="120" spans="2:8">
      <c r="B120" s="18"/>
      <c r="C120" s="7"/>
      <c r="D120" s="9"/>
      <c r="E120" s="13"/>
      <c r="F120" s="5"/>
      <c r="G120" s="5"/>
      <c r="H120" s="5"/>
    </row>
    <row r="121" spans="2:8">
      <c r="B121" s="8" t="s">
        <v>219</v>
      </c>
      <c r="C121" s="46" t="s">
        <v>220</v>
      </c>
      <c r="D121" s="12" t="s">
        <v>222</v>
      </c>
      <c r="E121" s="16"/>
      <c r="F121" s="5"/>
      <c r="G121" s="5"/>
      <c r="H121" s="5"/>
    </row>
    <row r="122" spans="2:8" ht="102">
      <c r="B122" s="8"/>
      <c r="C122" s="46" t="s">
        <v>221</v>
      </c>
      <c r="D122" s="6" t="s">
        <v>224</v>
      </c>
      <c r="E122" s="16"/>
      <c r="F122" s="5"/>
      <c r="G122" s="5"/>
      <c r="H122" s="5"/>
    </row>
    <row r="123" spans="2:8" ht="12.75" customHeight="1">
      <c r="C123" s="46"/>
      <c r="D123" s="6" t="s">
        <v>19</v>
      </c>
      <c r="E123" s="13"/>
      <c r="F123" s="5"/>
      <c r="G123" s="5"/>
      <c r="H123" s="5"/>
    </row>
    <row r="124" spans="2:8" ht="14.25">
      <c r="B124" s="144"/>
      <c r="C124" s="145"/>
      <c r="D124" s="152" t="s">
        <v>223</v>
      </c>
      <c r="E124" s="147" t="s">
        <v>8</v>
      </c>
      <c r="F124" s="149">
        <v>30</v>
      </c>
      <c r="G124" s="149"/>
      <c r="H124" s="149"/>
    </row>
    <row r="125" spans="2:8">
      <c r="B125" s="18"/>
      <c r="C125" s="7"/>
      <c r="D125" s="9"/>
      <c r="E125" s="13"/>
      <c r="F125" s="5"/>
      <c r="G125" s="5"/>
      <c r="H125" s="5"/>
    </row>
    <row r="126" spans="2:8">
      <c r="B126" s="18"/>
      <c r="C126" s="7"/>
      <c r="D126" s="9"/>
      <c r="E126" s="13"/>
      <c r="F126" s="5"/>
      <c r="G126" s="5"/>
      <c r="H126" s="5"/>
    </row>
    <row r="127" spans="2:8">
      <c r="B127" s="18"/>
      <c r="C127" s="7"/>
      <c r="D127" s="9"/>
      <c r="E127" s="13"/>
      <c r="F127" s="5"/>
      <c r="G127" s="5"/>
      <c r="H127" s="5"/>
    </row>
    <row r="128" spans="2:8">
      <c r="B128" s="18"/>
      <c r="C128" s="7"/>
      <c r="D128" s="9"/>
      <c r="E128" s="13"/>
      <c r="F128" s="5"/>
      <c r="G128" s="5"/>
      <c r="H128" s="5"/>
    </row>
    <row r="129" spans="2:8" ht="20.100000000000001" customHeight="1">
      <c r="B129" s="38" t="str">
        <f>B80</f>
        <v>2.0.</v>
      </c>
      <c r="C129" s="47"/>
      <c r="D129" s="39" t="str">
        <f>CONCATENATE(D80," UKUPNO:")</f>
        <v>ZEMLJANI RADOVI UKUPNO:</v>
      </c>
      <c r="E129" s="40"/>
      <c r="F129" s="41"/>
      <c r="G129" s="41"/>
      <c r="H129" s="41"/>
    </row>
    <row r="130" spans="2:8">
      <c r="C130" s="7"/>
      <c r="D130" s="10"/>
      <c r="E130" s="14"/>
      <c r="F130" s="26"/>
      <c r="G130" s="26"/>
      <c r="H130" s="26"/>
    </row>
    <row r="131" spans="2:8" s="27" customFormat="1" ht="18" customHeight="1">
      <c r="B131" s="29" t="s">
        <v>37</v>
      </c>
      <c r="C131" s="43"/>
      <c r="D131" s="30" t="s">
        <v>29</v>
      </c>
      <c r="E131" s="31"/>
      <c r="F131" s="32"/>
      <c r="G131" s="32"/>
      <c r="H131" s="32"/>
    </row>
    <row r="132" spans="2:8">
      <c r="C132" s="7"/>
      <c r="D132" s="10"/>
      <c r="E132" s="16"/>
      <c r="F132" s="5"/>
      <c r="G132" s="5"/>
      <c r="H132" s="5"/>
    </row>
    <row r="133" spans="2:8" ht="15" customHeight="1">
      <c r="B133" s="8" t="s">
        <v>38</v>
      </c>
      <c r="C133" s="150" t="s">
        <v>95</v>
      </c>
      <c r="D133" s="153" t="s">
        <v>133</v>
      </c>
      <c r="E133" s="156"/>
      <c r="F133" s="5"/>
      <c r="G133" s="5"/>
      <c r="H133" s="5"/>
    </row>
    <row r="134" spans="2:8" ht="78.75" customHeight="1">
      <c r="B134" s="8"/>
      <c r="C134" s="150" t="s">
        <v>43</v>
      </c>
      <c r="D134" s="6" t="s">
        <v>134</v>
      </c>
      <c r="E134" s="156"/>
      <c r="F134" s="5"/>
      <c r="G134" s="5"/>
      <c r="H134" s="5"/>
    </row>
    <row r="135" spans="2:8" ht="120" customHeight="1">
      <c r="B135" s="8"/>
      <c r="C135" s="150"/>
      <c r="D135" s="6" t="s">
        <v>278</v>
      </c>
      <c r="E135" s="156"/>
      <c r="F135" s="5"/>
      <c r="G135" s="5"/>
      <c r="H135" s="5"/>
    </row>
    <row r="136" spans="2:8" ht="15.75" customHeight="1">
      <c r="C136" s="46"/>
      <c r="D136" s="6" t="s">
        <v>126</v>
      </c>
      <c r="E136" s="13"/>
      <c r="F136" s="5"/>
      <c r="G136" s="5"/>
      <c r="H136" s="5"/>
    </row>
    <row r="137" spans="2:8" ht="12.75" customHeight="1">
      <c r="C137" s="46"/>
      <c r="D137" s="6" t="s">
        <v>19</v>
      </c>
      <c r="E137" s="13"/>
      <c r="F137" s="5"/>
      <c r="G137" s="5"/>
      <c r="H137" s="5"/>
    </row>
    <row r="138" spans="2:8" ht="25.5">
      <c r="B138" s="144"/>
      <c r="C138" s="145"/>
      <c r="D138" s="146" t="s">
        <v>30</v>
      </c>
      <c r="E138" s="147" t="s">
        <v>31</v>
      </c>
      <c r="F138" s="149">
        <v>190</v>
      </c>
      <c r="G138" s="149"/>
      <c r="H138" s="149"/>
    </row>
    <row r="139" spans="2:8" ht="18" customHeight="1">
      <c r="B139" s="18"/>
      <c r="C139" s="7"/>
      <c r="D139" s="19"/>
      <c r="E139" s="13"/>
      <c r="F139" s="5"/>
      <c r="G139" s="5"/>
      <c r="H139" s="5"/>
    </row>
    <row r="140" spans="2:8">
      <c r="B140" s="8" t="s">
        <v>39</v>
      </c>
      <c r="C140" s="150" t="s">
        <v>97</v>
      </c>
      <c r="D140" s="153" t="s">
        <v>62</v>
      </c>
      <c r="E140" s="16"/>
      <c r="F140" s="5"/>
      <c r="G140" s="5"/>
      <c r="H140" s="5"/>
    </row>
    <row r="141" spans="2:8" ht="40.5" customHeight="1">
      <c r="B141" s="8"/>
      <c r="C141" s="150" t="s">
        <v>215</v>
      </c>
      <c r="D141" s="6" t="s">
        <v>225</v>
      </c>
      <c r="E141" s="16"/>
      <c r="F141" s="5"/>
      <c r="G141" s="5"/>
      <c r="H141" s="5"/>
    </row>
    <row r="142" spans="2:8" ht="103.5" customHeight="1">
      <c r="B142" s="8"/>
      <c r="C142" s="150"/>
      <c r="D142" s="6" t="s">
        <v>217</v>
      </c>
      <c r="E142" s="16"/>
      <c r="F142" s="5"/>
      <c r="G142" s="5"/>
      <c r="H142" s="5"/>
    </row>
    <row r="143" spans="2:8" ht="78" customHeight="1">
      <c r="B143" s="8"/>
      <c r="C143" s="150"/>
      <c r="D143" s="6" t="s">
        <v>216</v>
      </c>
      <c r="E143" s="16"/>
      <c r="F143" s="5"/>
      <c r="G143" s="5"/>
      <c r="H143" s="5"/>
    </row>
    <row r="144" spans="2:8" ht="12.75" customHeight="1">
      <c r="C144" s="46"/>
      <c r="D144" s="6" t="s">
        <v>19</v>
      </c>
      <c r="E144" s="13"/>
      <c r="F144" s="5"/>
      <c r="G144" s="5"/>
      <c r="H144" s="5"/>
    </row>
    <row r="145" spans="2:8" ht="27.75" customHeight="1">
      <c r="B145" s="144"/>
      <c r="C145" s="145"/>
      <c r="D145" s="146" t="s">
        <v>135</v>
      </c>
      <c r="E145" s="147" t="s">
        <v>44</v>
      </c>
      <c r="F145" s="149">
        <v>5</v>
      </c>
      <c r="G145" s="149"/>
      <c r="H145" s="149"/>
    </row>
    <row r="146" spans="2:8" ht="18" customHeight="1">
      <c r="B146" s="18"/>
      <c r="C146" s="7"/>
      <c r="D146" s="19"/>
      <c r="E146" s="13"/>
      <c r="F146" s="5"/>
      <c r="G146" s="5"/>
      <c r="H146" s="5"/>
    </row>
    <row r="147" spans="2:8">
      <c r="B147" s="8" t="s">
        <v>40</v>
      </c>
      <c r="C147" s="150" t="s">
        <v>100</v>
      </c>
      <c r="D147" s="153" t="s">
        <v>98</v>
      </c>
      <c r="E147" s="16"/>
      <c r="F147" s="5"/>
      <c r="G147" s="5"/>
      <c r="H147" s="5"/>
    </row>
    <row r="148" spans="2:8" ht="140.25">
      <c r="B148" s="8"/>
      <c r="C148" s="150" t="s">
        <v>101</v>
      </c>
      <c r="D148" s="6" t="s">
        <v>264</v>
      </c>
      <c r="E148" s="16"/>
      <c r="F148" s="5"/>
      <c r="G148" s="5"/>
      <c r="H148" s="5"/>
    </row>
    <row r="149" spans="2:8" ht="12.75" customHeight="1">
      <c r="C149" s="46"/>
      <c r="D149" s="6" t="s">
        <v>19</v>
      </c>
      <c r="E149" s="13"/>
      <c r="F149" s="5"/>
      <c r="G149" s="5"/>
      <c r="H149" s="5"/>
    </row>
    <row r="150" spans="2:8" ht="25.5">
      <c r="B150" s="144"/>
      <c r="C150" s="145"/>
      <c r="D150" s="146" t="s">
        <v>99</v>
      </c>
      <c r="E150" s="147" t="s">
        <v>0</v>
      </c>
      <c r="F150" s="149">
        <v>100</v>
      </c>
      <c r="G150" s="149"/>
      <c r="H150" s="149"/>
    </row>
    <row r="151" spans="2:8">
      <c r="B151" s="18"/>
      <c r="C151" s="7"/>
      <c r="D151" s="19"/>
      <c r="E151" s="13"/>
      <c r="F151" s="5"/>
      <c r="G151" s="5"/>
      <c r="H151" s="5"/>
    </row>
    <row r="152" spans="2:8" ht="11.25" customHeight="1">
      <c r="B152" s="18"/>
      <c r="C152" s="7"/>
      <c r="D152" s="19"/>
      <c r="E152" s="13"/>
      <c r="F152" s="5"/>
      <c r="G152" s="5"/>
      <c r="H152" s="5"/>
    </row>
    <row r="153" spans="2:8" ht="20.100000000000001" customHeight="1">
      <c r="B153" s="38" t="str">
        <f>B131</f>
        <v>3.0.</v>
      </c>
      <c r="C153" s="45"/>
      <c r="D153" s="39" t="str">
        <f>CONCATENATE(D131," UKUPNO:")</f>
        <v>ODVODNJA UKUPNO:</v>
      </c>
      <c r="E153" s="40"/>
      <c r="F153" s="41"/>
      <c r="G153" s="41"/>
      <c r="H153" s="41"/>
    </row>
    <row r="156" spans="2:8" s="27" customFormat="1" ht="18" customHeight="1">
      <c r="B156" s="29" t="s">
        <v>41</v>
      </c>
      <c r="C156" s="43"/>
      <c r="D156" s="30" t="s">
        <v>148</v>
      </c>
      <c r="E156" s="31"/>
      <c r="F156" s="32"/>
      <c r="G156" s="32"/>
      <c r="H156" s="32"/>
    </row>
    <row r="157" spans="2:8" ht="18" customHeight="1">
      <c r="B157" s="18"/>
      <c r="C157" s="7"/>
      <c r="D157" s="19"/>
      <c r="E157" s="13"/>
      <c r="F157" s="5"/>
      <c r="G157" s="5"/>
      <c r="H157" s="5"/>
    </row>
    <row r="158" spans="2:8">
      <c r="B158" s="8" t="s">
        <v>2</v>
      </c>
      <c r="C158" s="150" t="s">
        <v>138</v>
      </c>
      <c r="D158" s="153" t="s">
        <v>136</v>
      </c>
      <c r="E158" s="16"/>
      <c r="F158" s="5"/>
      <c r="G158" s="5"/>
      <c r="H158" s="5"/>
    </row>
    <row r="159" spans="2:8" ht="179.25" customHeight="1">
      <c r="B159" s="8"/>
      <c r="C159" s="150"/>
      <c r="D159" s="6" t="s">
        <v>209</v>
      </c>
      <c r="E159" s="16"/>
      <c r="F159" s="5"/>
      <c r="G159" s="5"/>
      <c r="H159" s="5"/>
    </row>
    <row r="160" spans="2:8">
      <c r="B160" s="8"/>
      <c r="C160" s="150"/>
      <c r="D160" s="6" t="s">
        <v>147</v>
      </c>
      <c r="E160" s="16"/>
      <c r="F160" s="5"/>
      <c r="G160" s="5"/>
      <c r="H160" s="5"/>
    </row>
    <row r="161" spans="2:8" ht="12.75" customHeight="1">
      <c r="C161" s="46"/>
      <c r="D161" s="6" t="s">
        <v>19</v>
      </c>
      <c r="E161" s="13"/>
      <c r="F161" s="5"/>
      <c r="G161" s="5"/>
      <c r="H161" s="5"/>
    </row>
    <row r="162" spans="2:8" ht="25.5">
      <c r="B162" s="144"/>
      <c r="C162" s="145"/>
      <c r="D162" s="146" t="s">
        <v>137</v>
      </c>
      <c r="E162" s="147" t="s">
        <v>44</v>
      </c>
      <c r="F162" s="149">
        <v>1</v>
      </c>
      <c r="G162" s="149"/>
      <c r="H162" s="149"/>
    </row>
    <row r="163" spans="2:8" ht="18" customHeight="1">
      <c r="B163" s="18"/>
      <c r="C163" s="7"/>
      <c r="D163" s="19"/>
      <c r="E163" s="13"/>
      <c r="F163" s="5"/>
      <c r="G163" s="5"/>
      <c r="H163" s="5"/>
    </row>
    <row r="164" spans="2:8">
      <c r="B164" s="28" t="s">
        <v>3</v>
      </c>
      <c r="C164" s="44" t="s">
        <v>140</v>
      </c>
      <c r="D164" s="127" t="s">
        <v>139</v>
      </c>
    </row>
    <row r="165" spans="2:8">
      <c r="C165" s="44" t="s">
        <v>94</v>
      </c>
      <c r="D165" s="157" t="s">
        <v>141</v>
      </c>
    </row>
    <row r="166" spans="2:8" ht="79.5" customHeight="1">
      <c r="C166" s="128"/>
      <c r="D166" s="6" t="s">
        <v>142</v>
      </c>
    </row>
    <row r="167" spans="2:8" ht="15.75" customHeight="1">
      <c r="C167" s="128"/>
      <c r="D167" s="6" t="s">
        <v>19</v>
      </c>
    </row>
    <row r="168" spans="2:8" ht="38.25">
      <c r="C168" s="44"/>
      <c r="D168" s="6" t="s">
        <v>143</v>
      </c>
    </row>
    <row r="169" spans="2:8" ht="8.1" customHeight="1">
      <c r="C169" s="44"/>
      <c r="D169" s="6"/>
    </row>
    <row r="170" spans="2:8" ht="78.75" customHeight="1">
      <c r="B170" s="130" t="s">
        <v>149</v>
      </c>
      <c r="C170" s="130"/>
      <c r="D170" s="158" t="s">
        <v>144</v>
      </c>
      <c r="E170" s="132" t="s">
        <v>0</v>
      </c>
      <c r="F170" s="133">
        <v>205</v>
      </c>
      <c r="G170" s="134"/>
      <c r="H170" s="135"/>
    </row>
    <row r="171" spans="2:8" ht="8.1" customHeight="1">
      <c r="B171" s="159"/>
      <c r="C171" s="159"/>
      <c r="D171" s="160"/>
      <c r="E171" s="161"/>
      <c r="F171" s="162"/>
      <c r="G171" s="163"/>
      <c r="H171" s="164"/>
    </row>
    <row r="172" spans="2:8" ht="78.75" customHeight="1">
      <c r="B172" s="130" t="s">
        <v>150</v>
      </c>
      <c r="C172" s="130"/>
      <c r="D172" s="158" t="s">
        <v>145</v>
      </c>
      <c r="E172" s="132" t="s">
        <v>0</v>
      </c>
      <c r="F172" s="133">
        <v>77</v>
      </c>
      <c r="G172" s="134"/>
      <c r="H172" s="135"/>
    </row>
    <row r="173" spans="2:8" ht="8.1" customHeight="1">
      <c r="B173" s="46"/>
      <c r="C173" s="46"/>
      <c r="D173" s="6"/>
      <c r="E173" s="13"/>
      <c r="F173" s="22"/>
      <c r="G173" s="23"/>
      <c r="H173" s="24"/>
    </row>
    <row r="174" spans="2:8" ht="55.5" customHeight="1">
      <c r="B174" s="165" t="s">
        <v>151</v>
      </c>
      <c r="C174" s="165"/>
      <c r="D174" s="6" t="s">
        <v>146</v>
      </c>
      <c r="E174" s="147" t="s">
        <v>0</v>
      </c>
      <c r="F174" s="148">
        <v>213</v>
      </c>
      <c r="G174" s="166"/>
      <c r="H174" s="167"/>
    </row>
    <row r="175" spans="2:8">
      <c r="B175" s="18"/>
      <c r="C175" s="7"/>
      <c r="D175" s="48"/>
      <c r="E175" s="13"/>
      <c r="F175" s="5"/>
      <c r="G175" s="5"/>
      <c r="H175" s="5"/>
    </row>
    <row r="176" spans="2:8">
      <c r="B176" s="28" t="s">
        <v>4</v>
      </c>
      <c r="C176" s="44"/>
      <c r="D176" s="127" t="s">
        <v>162</v>
      </c>
    </row>
    <row r="177" spans="2:8" ht="117.75" customHeight="1">
      <c r="B177" s="44" t="s">
        <v>201</v>
      </c>
      <c r="C177" s="128"/>
      <c r="D177" s="6" t="s">
        <v>164</v>
      </c>
    </row>
    <row r="178" spans="2:8" ht="28.5" customHeight="1">
      <c r="C178" s="44"/>
      <c r="D178" s="6" t="s">
        <v>267</v>
      </c>
    </row>
    <row r="179" spans="2:8" ht="14.25">
      <c r="B179" s="129"/>
      <c r="C179" s="130"/>
      <c r="D179" s="158" t="s">
        <v>211</v>
      </c>
      <c r="E179" s="132" t="s">
        <v>9</v>
      </c>
      <c r="F179" s="133">
        <v>7</v>
      </c>
      <c r="G179" s="134"/>
      <c r="H179" s="135"/>
    </row>
    <row r="180" spans="2:8" ht="12.75" customHeight="1">
      <c r="B180" s="46"/>
      <c r="C180" s="46"/>
      <c r="D180" s="6"/>
      <c r="E180" s="13"/>
      <c r="F180" s="22"/>
      <c r="G180" s="23"/>
      <c r="H180" s="24"/>
    </row>
    <row r="181" spans="2:8" ht="165" customHeight="1">
      <c r="B181" s="46" t="s">
        <v>202</v>
      </c>
      <c r="C181" s="46"/>
      <c r="D181" s="6" t="s">
        <v>165</v>
      </c>
      <c r="E181" s="13"/>
      <c r="F181" s="22"/>
      <c r="G181" s="23"/>
      <c r="H181" s="24"/>
    </row>
    <row r="182" spans="2:8" ht="28.5" customHeight="1">
      <c r="C182" s="44"/>
      <c r="D182" s="6" t="s">
        <v>163</v>
      </c>
    </row>
    <row r="183" spans="2:8" ht="14.25">
      <c r="B183" s="129"/>
      <c r="C183" s="130"/>
      <c r="D183" s="158" t="s">
        <v>211</v>
      </c>
      <c r="E183" s="132" t="s">
        <v>9</v>
      </c>
      <c r="F183" s="133">
        <v>7</v>
      </c>
      <c r="G183" s="134"/>
      <c r="H183" s="135"/>
    </row>
    <row r="184" spans="2:8">
      <c r="B184" s="18"/>
      <c r="C184" s="7"/>
      <c r="D184" s="19"/>
      <c r="E184" s="13"/>
      <c r="F184" s="5"/>
      <c r="G184" s="5"/>
      <c r="H184" s="5"/>
    </row>
    <row r="185" spans="2:8" ht="5.25" customHeight="1"/>
    <row r="186" spans="2:8" ht="20.100000000000001" customHeight="1">
      <c r="B186" s="38" t="str">
        <f>B156</f>
        <v>4.0.</v>
      </c>
      <c r="C186" s="45"/>
      <c r="D186" s="39" t="str">
        <f>CONCATENATE(D156," UKUPNO:")</f>
        <v>BETONSKI RADOVI UKUPNO:</v>
      </c>
      <c r="E186" s="40"/>
      <c r="F186" s="41"/>
      <c r="G186" s="41"/>
      <c r="H186" s="41"/>
    </row>
    <row r="188" spans="2:8" ht="6" customHeight="1"/>
    <row r="189" spans="2:8" s="27" customFormat="1" ht="18" customHeight="1">
      <c r="B189" s="29" t="s">
        <v>42</v>
      </c>
      <c r="C189" s="43"/>
      <c r="D189" s="30" t="s">
        <v>25</v>
      </c>
      <c r="E189" s="31"/>
      <c r="F189" s="32"/>
      <c r="G189" s="32"/>
      <c r="H189" s="32"/>
    </row>
    <row r="190" spans="2:8">
      <c r="C190" s="7"/>
      <c r="D190" s="10"/>
      <c r="E190" s="16"/>
      <c r="F190" s="5"/>
      <c r="G190" s="5"/>
      <c r="H190" s="5"/>
    </row>
    <row r="191" spans="2:8" ht="24">
      <c r="B191" s="8" t="s">
        <v>6</v>
      </c>
      <c r="C191" s="46" t="s">
        <v>26</v>
      </c>
      <c r="D191" s="153" t="s">
        <v>92</v>
      </c>
      <c r="E191" s="16"/>
      <c r="F191" s="5"/>
      <c r="G191" s="5"/>
      <c r="H191" s="5"/>
    </row>
    <row r="192" spans="2:8" ht="76.5">
      <c r="B192" s="8"/>
      <c r="C192" s="46"/>
      <c r="D192" s="6" t="s">
        <v>210</v>
      </c>
      <c r="E192" s="16"/>
      <c r="F192" s="5"/>
      <c r="G192" s="5"/>
      <c r="H192" s="5"/>
    </row>
    <row r="193" spans="2:8" ht="76.5">
      <c r="B193" s="8"/>
      <c r="C193" s="46"/>
      <c r="D193" s="6" t="s">
        <v>63</v>
      </c>
      <c r="E193" s="16"/>
      <c r="F193" s="5"/>
      <c r="G193" s="5"/>
      <c r="H193" s="5"/>
    </row>
    <row r="194" spans="2:8" ht="89.25">
      <c r="B194" s="8"/>
      <c r="C194" s="46"/>
      <c r="D194" s="6" t="s">
        <v>64</v>
      </c>
      <c r="E194" s="16"/>
      <c r="F194" s="5"/>
      <c r="G194" s="5"/>
      <c r="H194" s="5"/>
    </row>
    <row r="195" spans="2:8" ht="42" customHeight="1">
      <c r="B195" s="8"/>
      <c r="C195" s="46"/>
      <c r="D195" s="6" t="s">
        <v>65</v>
      </c>
      <c r="E195" s="16"/>
      <c r="F195" s="5"/>
      <c r="G195" s="5"/>
      <c r="H195" s="5"/>
    </row>
    <row r="196" spans="2:8" ht="27.75" customHeight="1">
      <c r="B196" s="8"/>
      <c r="C196" s="46"/>
      <c r="D196" s="6" t="s">
        <v>265</v>
      </c>
      <c r="E196" s="16"/>
      <c r="F196" s="5"/>
      <c r="G196" s="5"/>
      <c r="H196" s="5"/>
    </row>
    <row r="197" spans="2:8" ht="53.25" customHeight="1">
      <c r="B197" s="8"/>
      <c r="C197" s="46"/>
      <c r="D197" s="6" t="s">
        <v>66</v>
      </c>
      <c r="E197" s="16"/>
      <c r="F197" s="5"/>
      <c r="G197" s="5"/>
      <c r="H197" s="5"/>
    </row>
    <row r="198" spans="2:8" ht="66.75" customHeight="1">
      <c r="B198" s="8"/>
      <c r="C198" s="46"/>
      <c r="D198" s="6" t="s">
        <v>67</v>
      </c>
      <c r="E198" s="16"/>
      <c r="F198" s="5"/>
      <c r="G198" s="5"/>
      <c r="H198" s="5"/>
    </row>
    <row r="199" spans="2:8" ht="38.25">
      <c r="B199" s="8"/>
      <c r="C199" s="46"/>
      <c r="D199" s="6" t="s">
        <v>90</v>
      </c>
      <c r="E199" s="16"/>
      <c r="F199" s="5"/>
      <c r="G199" s="5"/>
      <c r="H199" s="5"/>
    </row>
    <row r="200" spans="2:8" ht="12.75" customHeight="1">
      <c r="C200" s="46"/>
      <c r="D200" s="6" t="s">
        <v>19</v>
      </c>
      <c r="E200" s="13"/>
      <c r="F200" s="5"/>
      <c r="G200" s="5"/>
      <c r="H200" s="5"/>
    </row>
    <row r="201" spans="2:8" ht="27.75" customHeight="1">
      <c r="B201" s="8"/>
      <c r="C201" s="46"/>
      <c r="D201" s="9" t="s">
        <v>27</v>
      </c>
      <c r="E201" s="16"/>
      <c r="F201" s="5"/>
      <c r="G201" s="5"/>
      <c r="H201" s="5"/>
    </row>
    <row r="202" spans="2:8" ht="12" customHeight="1">
      <c r="B202" s="8"/>
      <c r="C202" s="46"/>
      <c r="D202" s="9"/>
      <c r="E202" s="16"/>
      <c r="F202" s="5"/>
      <c r="G202" s="5"/>
      <c r="H202" s="5"/>
    </row>
    <row r="203" spans="2:8" s="27" customFormat="1" ht="17.100000000000001" customHeight="1">
      <c r="B203" s="169"/>
      <c r="C203" s="170"/>
      <c r="D203" s="171" t="s">
        <v>152</v>
      </c>
      <c r="E203" s="172" t="s">
        <v>8</v>
      </c>
      <c r="F203" s="173">
        <v>688</v>
      </c>
      <c r="G203" s="173"/>
      <c r="H203" s="173"/>
    </row>
    <row r="204" spans="2:8" s="27" customFormat="1" ht="17.100000000000001" customHeight="1">
      <c r="B204" s="174"/>
      <c r="C204" s="175"/>
      <c r="D204" s="176" t="s">
        <v>70</v>
      </c>
      <c r="E204" s="177" t="s">
        <v>8</v>
      </c>
      <c r="F204" s="178">
        <v>121</v>
      </c>
      <c r="G204" s="178"/>
      <c r="H204" s="178"/>
    </row>
    <row r="205" spans="2:8" ht="18" customHeight="1">
      <c r="D205" s="25"/>
      <c r="E205" s="16"/>
      <c r="F205" s="5"/>
      <c r="G205" s="5"/>
      <c r="H205" s="5"/>
    </row>
    <row r="206" spans="2:8">
      <c r="B206" s="8" t="s">
        <v>7</v>
      </c>
      <c r="C206" s="46" t="s">
        <v>153</v>
      </c>
      <c r="D206" s="153" t="s">
        <v>154</v>
      </c>
      <c r="E206" s="16"/>
      <c r="F206" s="5"/>
      <c r="G206" s="5"/>
      <c r="H206" s="5"/>
    </row>
    <row r="207" spans="2:8" ht="131.25" customHeight="1">
      <c r="B207" s="8"/>
      <c r="C207" s="150"/>
      <c r="D207" s="6" t="s">
        <v>155</v>
      </c>
      <c r="E207" s="16"/>
      <c r="F207" s="5"/>
      <c r="G207" s="5"/>
      <c r="H207" s="5"/>
    </row>
    <row r="208" spans="2:8" ht="12.75" customHeight="1">
      <c r="C208" s="46"/>
      <c r="D208" s="6" t="s">
        <v>19</v>
      </c>
      <c r="E208" s="13"/>
      <c r="F208" s="5"/>
      <c r="G208" s="5"/>
      <c r="H208" s="5"/>
    </row>
    <row r="209" spans="2:8" ht="25.5">
      <c r="C209" s="46"/>
      <c r="D209" s="179" t="s">
        <v>156</v>
      </c>
      <c r="E209" s="13"/>
      <c r="F209" s="5"/>
      <c r="G209" s="5"/>
      <c r="H209" s="5"/>
    </row>
    <row r="210" spans="2:8" ht="15.95" customHeight="1">
      <c r="B210" s="18"/>
      <c r="C210" s="7"/>
      <c r="D210" s="180" t="s">
        <v>266</v>
      </c>
      <c r="E210" s="132" t="s">
        <v>9</v>
      </c>
      <c r="F210" s="181">
        <v>916</v>
      </c>
      <c r="G210" s="181"/>
      <c r="H210" s="181"/>
    </row>
    <row r="211" spans="2:8" ht="15.95" customHeight="1">
      <c r="B211" s="144"/>
      <c r="C211" s="145"/>
      <c r="D211" s="154" t="s">
        <v>158</v>
      </c>
      <c r="E211" s="147" t="s">
        <v>9</v>
      </c>
      <c r="F211" s="149">
        <v>431</v>
      </c>
      <c r="G211" s="149"/>
      <c r="H211" s="149"/>
    </row>
    <row r="212" spans="2:8" ht="18" customHeight="1">
      <c r="B212" s="18"/>
      <c r="C212" s="7"/>
      <c r="D212" s="9"/>
      <c r="E212" s="13"/>
      <c r="F212" s="5"/>
      <c r="G212" s="5"/>
      <c r="H212" s="5"/>
    </row>
    <row r="213" spans="2:8" ht="24">
      <c r="B213" s="8" t="s">
        <v>102</v>
      </c>
      <c r="C213" s="46" t="s">
        <v>28</v>
      </c>
      <c r="D213" s="153" t="s">
        <v>157</v>
      </c>
      <c r="E213" s="16"/>
      <c r="F213" s="5"/>
      <c r="G213" s="5"/>
      <c r="H213" s="5"/>
    </row>
    <row r="214" spans="2:8" ht="63.75">
      <c r="B214" s="8"/>
      <c r="C214" s="46"/>
      <c r="D214" s="6" t="s">
        <v>91</v>
      </c>
      <c r="E214" s="16"/>
      <c r="F214" s="5"/>
      <c r="G214" s="5"/>
      <c r="H214" s="5"/>
    </row>
    <row r="215" spans="2:8" ht="12.75" customHeight="1">
      <c r="C215" s="46"/>
      <c r="D215" s="6" t="s">
        <v>19</v>
      </c>
      <c r="E215" s="13"/>
      <c r="F215" s="5"/>
      <c r="G215" s="5"/>
      <c r="H215" s="5"/>
    </row>
    <row r="216" spans="2:8" ht="25.5">
      <c r="B216" s="144"/>
      <c r="C216" s="145"/>
      <c r="D216" s="154" t="s">
        <v>47</v>
      </c>
      <c r="E216" s="147" t="s">
        <v>9</v>
      </c>
      <c r="F216" s="149">
        <v>1347</v>
      </c>
      <c r="G216" s="149"/>
      <c r="H216" s="149"/>
    </row>
    <row r="217" spans="2:8" ht="15" customHeight="1">
      <c r="B217" s="18"/>
      <c r="C217" s="7"/>
      <c r="D217" s="9"/>
      <c r="E217" s="13"/>
      <c r="F217" s="5"/>
      <c r="G217" s="5"/>
      <c r="H217" s="5"/>
    </row>
    <row r="218" spans="2:8" ht="15" customHeight="1">
      <c r="B218" s="18"/>
      <c r="C218" s="7"/>
      <c r="D218" s="9"/>
      <c r="E218" s="13"/>
      <c r="F218" s="5"/>
      <c r="G218" s="5"/>
      <c r="H218" s="5"/>
    </row>
    <row r="219" spans="2:8" ht="13.5" customHeight="1">
      <c r="B219" s="8" t="s">
        <v>103</v>
      </c>
      <c r="C219" s="46" t="s">
        <v>93</v>
      </c>
      <c r="D219" s="153" t="s">
        <v>159</v>
      </c>
      <c r="E219" s="16"/>
      <c r="F219" s="5"/>
      <c r="G219" s="5"/>
      <c r="H219" s="5"/>
    </row>
    <row r="220" spans="2:8" ht="210.75" customHeight="1">
      <c r="B220" s="8"/>
      <c r="C220" s="150"/>
      <c r="D220" s="21" t="s">
        <v>212</v>
      </c>
      <c r="E220" s="16"/>
      <c r="F220" s="5"/>
      <c r="G220" s="5"/>
      <c r="H220" s="5"/>
    </row>
    <row r="221" spans="2:8" ht="12.75" customHeight="1">
      <c r="C221" s="46"/>
      <c r="D221" s="6" t="s">
        <v>19</v>
      </c>
      <c r="E221" s="13"/>
      <c r="F221" s="5"/>
      <c r="G221" s="5"/>
      <c r="H221" s="5"/>
    </row>
    <row r="222" spans="2:8" ht="25.5">
      <c r="C222" s="46"/>
      <c r="D222" s="179" t="s">
        <v>156</v>
      </c>
      <c r="E222" s="13"/>
      <c r="F222" s="5"/>
      <c r="G222" s="5"/>
      <c r="H222" s="5"/>
    </row>
    <row r="223" spans="2:8" ht="15.95" customHeight="1">
      <c r="B223" s="18"/>
      <c r="C223" s="7"/>
      <c r="D223" s="180" t="s">
        <v>160</v>
      </c>
      <c r="E223" s="132" t="s">
        <v>9</v>
      </c>
      <c r="F223" s="181">
        <v>408</v>
      </c>
      <c r="G223" s="181"/>
      <c r="H223" s="181"/>
    </row>
    <row r="224" spans="2:8" ht="15.95" customHeight="1">
      <c r="B224" s="144"/>
      <c r="C224" s="145"/>
      <c r="D224" s="154" t="s">
        <v>161</v>
      </c>
      <c r="E224" s="147" t="s">
        <v>9</v>
      </c>
      <c r="F224" s="149">
        <v>1347</v>
      </c>
      <c r="G224" s="149"/>
      <c r="H224" s="149"/>
    </row>
    <row r="225" spans="2:8" ht="18.75" customHeight="1">
      <c r="B225" s="18"/>
      <c r="C225" s="7"/>
      <c r="D225" s="9"/>
      <c r="E225" s="13"/>
      <c r="F225" s="5"/>
      <c r="G225" s="5"/>
      <c r="H225" s="5"/>
    </row>
    <row r="226" spans="2:8" ht="18.75" customHeight="1">
      <c r="B226" s="18"/>
      <c r="C226" s="7"/>
      <c r="D226" s="9"/>
      <c r="E226" s="13"/>
      <c r="F226" s="5"/>
      <c r="G226" s="5"/>
      <c r="H226" s="5"/>
    </row>
    <row r="227" spans="2:8" ht="15.95" customHeight="1">
      <c r="B227" s="18"/>
      <c r="C227" s="7"/>
      <c r="D227" s="9"/>
      <c r="E227" s="13"/>
      <c r="F227" s="5"/>
      <c r="G227" s="5"/>
      <c r="H227" s="5"/>
    </row>
    <row r="228" spans="2:8" ht="15" customHeight="1">
      <c r="E228" s="16"/>
      <c r="F228" s="5"/>
      <c r="G228" s="5"/>
      <c r="H228" s="5"/>
    </row>
    <row r="229" spans="2:8" ht="19.5" customHeight="1">
      <c r="B229" s="38" t="str">
        <f>B189</f>
        <v>5.0.</v>
      </c>
      <c r="C229" s="45">
        <f>C189</f>
        <v>0</v>
      </c>
      <c r="D229" s="39" t="str">
        <f>CONCATENATE(D189," UKUPNO:")</f>
        <v>KOLNIČKA KONSTRUKCIJA UKUPNO:</v>
      </c>
      <c r="E229" s="40"/>
      <c r="F229" s="41"/>
      <c r="G229" s="41"/>
      <c r="H229" s="41"/>
    </row>
    <row r="230" spans="2:8" ht="8.25" customHeight="1">
      <c r="C230" s="7"/>
      <c r="D230" s="10"/>
      <c r="E230" s="14"/>
      <c r="F230" s="26"/>
      <c r="G230" s="26"/>
      <c r="H230" s="26"/>
    </row>
    <row r="231" spans="2:8" s="27" customFormat="1" ht="18" customHeight="1">
      <c r="B231" s="29" t="s">
        <v>166</v>
      </c>
      <c r="C231" s="43"/>
      <c r="D231" s="30" t="s">
        <v>167</v>
      </c>
      <c r="E231" s="31"/>
      <c r="F231" s="32"/>
      <c r="G231" s="32"/>
      <c r="H231" s="32"/>
    </row>
    <row r="232" spans="2:8" ht="13.5" customHeight="1">
      <c r="C232" s="46"/>
      <c r="D232" s="12"/>
      <c r="E232" s="16"/>
      <c r="F232" s="5"/>
      <c r="G232" s="5"/>
      <c r="H232" s="5"/>
    </row>
    <row r="233" spans="2:8" ht="24">
      <c r="B233" s="8" t="s">
        <v>168</v>
      </c>
      <c r="C233" s="44"/>
      <c r="D233" s="143" t="s">
        <v>269</v>
      </c>
      <c r="F233" s="17"/>
    </row>
    <row r="234" spans="2:8" ht="38.25">
      <c r="B234" s="8"/>
      <c r="C234" s="44"/>
      <c r="D234" s="6" t="s">
        <v>270</v>
      </c>
      <c r="F234" s="17"/>
    </row>
    <row r="235" spans="2:8" ht="66" customHeight="1">
      <c r="B235" s="8"/>
      <c r="C235" s="44"/>
      <c r="D235" s="6" t="s">
        <v>276</v>
      </c>
      <c r="F235" s="17"/>
    </row>
    <row r="236" spans="2:8" ht="38.25">
      <c r="B236" s="8"/>
      <c r="C236" s="44"/>
      <c r="D236" s="6" t="s">
        <v>268</v>
      </c>
      <c r="F236" s="17"/>
    </row>
    <row r="237" spans="2:8" ht="38.25">
      <c r="B237" s="8"/>
      <c r="C237" s="44"/>
      <c r="D237" s="6" t="s">
        <v>271</v>
      </c>
      <c r="F237" s="17"/>
    </row>
    <row r="238" spans="2:8" ht="44.25" customHeight="1">
      <c r="B238" s="8"/>
      <c r="C238" s="44"/>
      <c r="D238" s="6" t="s">
        <v>272</v>
      </c>
      <c r="F238" s="17"/>
    </row>
    <row r="239" spans="2:8">
      <c r="B239" s="8"/>
      <c r="C239" s="44"/>
      <c r="D239" s="6" t="s">
        <v>19</v>
      </c>
      <c r="F239" s="17"/>
    </row>
    <row r="240" spans="2:8" ht="15" customHeight="1">
      <c r="B240" s="195"/>
      <c r="C240" s="165"/>
      <c r="D240" s="196" t="s">
        <v>254</v>
      </c>
      <c r="E240" s="147" t="s">
        <v>104</v>
      </c>
      <c r="F240" s="148">
        <v>100</v>
      </c>
      <c r="G240" s="166"/>
      <c r="H240" s="167"/>
    </row>
    <row r="241" spans="2:8" ht="15" customHeight="1">
      <c r="C241" s="46"/>
      <c r="D241" s="12"/>
      <c r="E241" s="16"/>
      <c r="F241" s="5"/>
      <c r="G241" s="5"/>
      <c r="H241" s="5"/>
    </row>
    <row r="242" spans="2:8" ht="24">
      <c r="B242" s="8" t="s">
        <v>169</v>
      </c>
      <c r="C242" s="150"/>
      <c r="D242" s="153" t="s">
        <v>171</v>
      </c>
      <c r="E242" s="16"/>
      <c r="F242" s="5"/>
      <c r="G242" s="5"/>
      <c r="H242" s="5"/>
    </row>
    <row r="243" spans="2:8" ht="51">
      <c r="B243" s="8"/>
      <c r="C243" s="150"/>
      <c r="D243" s="6" t="s">
        <v>172</v>
      </c>
      <c r="E243" s="16"/>
      <c r="F243" s="5"/>
      <c r="G243" s="5"/>
      <c r="H243" s="5"/>
    </row>
    <row r="244" spans="2:8" ht="39" customHeight="1">
      <c r="B244" s="8"/>
      <c r="C244" s="150"/>
      <c r="D244" s="6" t="s">
        <v>173</v>
      </c>
      <c r="E244" s="16"/>
      <c r="F244" s="5"/>
      <c r="G244" s="5"/>
      <c r="H244" s="5"/>
    </row>
    <row r="245" spans="2:8" ht="12.75" customHeight="1">
      <c r="C245" s="46"/>
      <c r="D245" s="6" t="s">
        <v>19</v>
      </c>
      <c r="E245" s="13"/>
      <c r="F245" s="5"/>
      <c r="G245" s="5"/>
      <c r="H245" s="5"/>
    </row>
    <row r="246" spans="2:8">
      <c r="B246" s="144"/>
      <c r="C246" s="145"/>
      <c r="D246" s="146" t="s">
        <v>116</v>
      </c>
      <c r="E246" s="147" t="s">
        <v>44</v>
      </c>
      <c r="F246" s="149">
        <v>1</v>
      </c>
      <c r="G246" s="149"/>
      <c r="H246" s="149"/>
    </row>
    <row r="247" spans="2:8">
      <c r="B247" s="18"/>
      <c r="C247" s="7"/>
      <c r="D247" s="19"/>
      <c r="E247" s="13"/>
      <c r="F247" s="5"/>
      <c r="G247" s="5"/>
      <c r="H247" s="5"/>
    </row>
    <row r="248" spans="2:8">
      <c r="B248" s="8" t="s">
        <v>170</v>
      </c>
      <c r="C248" s="44"/>
      <c r="D248" s="143" t="s">
        <v>203</v>
      </c>
      <c r="F248" s="17"/>
    </row>
    <row r="249" spans="2:8" ht="29.25" customHeight="1">
      <c r="B249" s="8"/>
      <c r="C249" s="44"/>
      <c r="D249" s="6" t="s">
        <v>204</v>
      </c>
      <c r="F249" s="17"/>
    </row>
    <row r="250" spans="2:8" ht="165.75">
      <c r="B250" s="8"/>
      <c r="C250" s="44"/>
      <c r="D250" s="6" t="s">
        <v>205</v>
      </c>
      <c r="F250" s="17"/>
    </row>
    <row r="251" spans="2:8">
      <c r="B251" s="8"/>
      <c r="C251" s="44"/>
      <c r="D251" s="6" t="s">
        <v>19</v>
      </c>
      <c r="F251" s="17"/>
    </row>
    <row r="252" spans="2:8" ht="15" customHeight="1">
      <c r="B252" s="129" t="s">
        <v>251</v>
      </c>
      <c r="C252" s="130"/>
      <c r="D252" s="131" t="s">
        <v>207</v>
      </c>
      <c r="E252" s="132" t="s">
        <v>44</v>
      </c>
      <c r="F252" s="133">
        <v>1</v>
      </c>
      <c r="G252" s="134"/>
      <c r="H252" s="135"/>
    </row>
    <row r="253" spans="2:8" ht="15" customHeight="1">
      <c r="B253" s="129" t="s">
        <v>252</v>
      </c>
      <c r="C253" s="130"/>
      <c r="D253" s="131" t="s">
        <v>206</v>
      </c>
      <c r="E253" s="132" t="s">
        <v>44</v>
      </c>
      <c r="F253" s="133">
        <v>1</v>
      </c>
      <c r="G253" s="134"/>
      <c r="H253" s="135"/>
    </row>
    <row r="254" spans="2:8" ht="15" customHeight="1">
      <c r="B254" s="136" t="s">
        <v>253</v>
      </c>
      <c r="C254" s="137"/>
      <c r="D254" s="138" t="s">
        <v>208</v>
      </c>
      <c r="E254" s="139" t="s">
        <v>44</v>
      </c>
      <c r="F254" s="140">
        <v>1</v>
      </c>
      <c r="G254" s="141"/>
      <c r="H254" s="142"/>
    </row>
    <row r="255" spans="2:8" ht="18" customHeight="1">
      <c r="B255" s="18"/>
      <c r="C255" s="7"/>
      <c r="D255" s="19"/>
      <c r="E255" s="13"/>
      <c r="F255" s="5"/>
      <c r="G255" s="5"/>
      <c r="H255" s="5"/>
    </row>
    <row r="256" spans="2:8">
      <c r="B256" s="8" t="s">
        <v>218</v>
      </c>
      <c r="C256" s="150"/>
      <c r="D256" s="153" t="s">
        <v>188</v>
      </c>
      <c r="E256" s="16"/>
      <c r="F256" s="5"/>
      <c r="G256" s="5"/>
      <c r="H256" s="5"/>
    </row>
    <row r="257" spans="2:8" ht="67.5" customHeight="1">
      <c r="B257" s="8"/>
      <c r="C257" s="150"/>
      <c r="D257" s="6" t="s">
        <v>189</v>
      </c>
      <c r="E257" s="16"/>
      <c r="F257" s="5"/>
      <c r="G257" s="5"/>
      <c r="H257" s="5"/>
    </row>
    <row r="258" spans="2:8" ht="31.5" customHeight="1">
      <c r="B258" s="8"/>
      <c r="C258" s="150"/>
      <c r="D258" s="6" t="s">
        <v>213</v>
      </c>
      <c r="E258" s="16"/>
      <c r="F258" s="5"/>
      <c r="G258" s="5"/>
      <c r="H258" s="5"/>
    </row>
    <row r="259" spans="2:8" ht="31.5" customHeight="1">
      <c r="B259" s="8"/>
      <c r="C259" s="150"/>
      <c r="D259" s="6" t="s">
        <v>214</v>
      </c>
      <c r="E259" s="16"/>
      <c r="F259" s="5"/>
      <c r="G259" s="5"/>
      <c r="H259" s="5"/>
    </row>
    <row r="260" spans="2:8" ht="35.25" customHeight="1">
      <c r="B260" s="8"/>
      <c r="C260" s="150"/>
      <c r="D260" s="6" t="s">
        <v>190</v>
      </c>
      <c r="E260" s="16"/>
      <c r="F260" s="5"/>
      <c r="G260" s="5"/>
      <c r="H260" s="5"/>
    </row>
    <row r="261" spans="2:8" ht="29.25" customHeight="1">
      <c r="B261" s="8"/>
      <c r="C261" s="150"/>
      <c r="D261" s="6" t="s">
        <v>273</v>
      </c>
      <c r="E261" s="16"/>
      <c r="F261" s="5"/>
      <c r="G261" s="5"/>
      <c r="H261" s="5"/>
    </row>
    <row r="262" spans="2:8" ht="31.5" customHeight="1">
      <c r="B262" s="8"/>
      <c r="C262" s="150"/>
      <c r="D262" s="168" t="s">
        <v>191</v>
      </c>
      <c r="E262" s="16"/>
      <c r="F262" s="5"/>
      <c r="G262" s="5"/>
      <c r="H262" s="5"/>
    </row>
    <row r="263" spans="2:8" ht="16.5" customHeight="1">
      <c r="B263" s="8"/>
      <c r="C263" s="150"/>
      <c r="D263" s="168" t="s">
        <v>192</v>
      </c>
      <c r="E263" s="16"/>
      <c r="F263" s="5"/>
      <c r="G263" s="5"/>
      <c r="H263" s="5"/>
    </row>
    <row r="264" spans="2:8" ht="16.5" customHeight="1">
      <c r="B264" s="8"/>
      <c r="C264" s="150"/>
      <c r="D264" s="19" t="s">
        <v>193</v>
      </c>
      <c r="E264" s="16"/>
      <c r="F264" s="5"/>
      <c r="G264" s="5"/>
      <c r="H264" s="5"/>
    </row>
    <row r="265" spans="2:8">
      <c r="B265" s="144"/>
      <c r="C265" s="145"/>
      <c r="D265" s="146"/>
      <c r="E265" s="147" t="s">
        <v>44</v>
      </c>
      <c r="F265" s="149">
        <v>1</v>
      </c>
      <c r="G265" s="149"/>
      <c r="H265" s="149"/>
    </row>
    <row r="266" spans="2:8">
      <c r="B266" s="18"/>
      <c r="C266" s="7"/>
      <c r="D266" s="19"/>
      <c r="E266" s="13"/>
      <c r="F266" s="5"/>
      <c r="G266" s="5"/>
      <c r="H266" s="5"/>
    </row>
    <row r="267" spans="2:8">
      <c r="B267" s="18"/>
      <c r="C267" s="7"/>
      <c r="D267" s="19"/>
      <c r="E267" s="13"/>
      <c r="F267" s="5"/>
      <c r="G267" s="5"/>
      <c r="H267" s="5"/>
    </row>
    <row r="269" spans="2:8" ht="20.100000000000001" customHeight="1">
      <c r="B269" s="38" t="str">
        <f>B231</f>
        <v>6.0.</v>
      </c>
      <c r="C269" s="45"/>
      <c r="D269" s="39" t="str">
        <f>CONCATENATE(D231," UKUPNO:")</f>
        <v>OSTALI RADOVI UKUPNO:</v>
      </c>
      <c r="E269" s="40"/>
      <c r="F269" s="41"/>
      <c r="G269" s="41"/>
      <c r="H269" s="41"/>
    </row>
  </sheetData>
  <printOptions horizontalCentered="1"/>
  <pageMargins left="0.59055118110236227" right="0.39370078740157483" top="0.19685039370078741" bottom="0.51181102362204722" header="0.19685039370078741" footer="0.19685039370078741"/>
  <pageSetup paperSize="9" fitToHeight="0" orientation="portrait" horizontalDpi="4294967293" verticalDpi="4294967293" r:id="rId1"/>
  <headerFooter>
    <oddFooter>&amp;L&amp;10Broj projekta: TD 63-2012&amp;C&amp;10 2)  TEHNIČKI DIO&amp;R&amp;10 2.8.- Str. &amp;P / &amp;N</oddFooter>
  </headerFooter>
  <rowBreaks count="15" manualBreakCount="15">
    <brk id="20" min="1" max="7" man="1"/>
    <brk id="38" min="1" max="7" man="1"/>
    <brk id="58" min="1" max="7" man="1"/>
    <brk id="78" min="1" max="7" man="1"/>
    <brk id="90" min="1" max="7" man="1"/>
    <brk id="108" min="1" max="7" man="1"/>
    <brk id="113" min="1" max="7" man="1"/>
    <brk id="129" min="1" max="7" man="1"/>
    <brk id="146" min="1" max="7" man="1"/>
    <brk id="167" min="1" max="7" man="1"/>
    <brk id="180" min="1" max="7" man="1"/>
    <brk id="197" min="1" max="7" man="1"/>
    <brk id="217" min="1" max="7" man="1"/>
    <brk id="229" min="1" max="7" man="1"/>
    <brk id="250" min="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92"/>
  <sheetViews>
    <sheetView view="pageBreakPreview" zoomScaleNormal="100" zoomScaleSheetLayoutView="100" workbookViewId="0">
      <selection activeCell="C37" sqref="C37"/>
    </sheetView>
  </sheetViews>
  <sheetFormatPr defaultRowHeight="12.75"/>
  <cols>
    <col min="1" max="1" width="6.85546875" style="54" customWidth="1"/>
    <col min="2" max="2" width="13" style="54" customWidth="1"/>
    <col min="3" max="3" width="24.42578125" style="54" customWidth="1"/>
    <col min="4" max="5" width="9.140625" style="54"/>
    <col min="6" max="6" width="2.85546875" style="54" customWidth="1"/>
    <col min="7" max="7" width="24.140625" style="55" customWidth="1"/>
    <col min="8" max="8" width="8.28515625" style="54" customWidth="1"/>
    <col min="9" max="11" width="9.140625" style="54"/>
    <col min="12" max="12" width="13" style="54" bestFit="1" customWidth="1"/>
    <col min="13" max="258" width="9.140625" style="54"/>
    <col min="259" max="259" width="24.42578125" style="54" customWidth="1"/>
    <col min="260" max="262" width="9.140625" style="54"/>
    <col min="263" max="263" width="16.42578125" style="54" bestFit="1" customWidth="1"/>
    <col min="264" max="267" width="9.140625" style="54"/>
    <col min="268" max="268" width="13" style="54" bestFit="1" customWidth="1"/>
    <col min="269" max="514" width="9.140625" style="54"/>
    <col min="515" max="515" width="24.42578125" style="54" customWidth="1"/>
    <col min="516" max="518" width="9.140625" style="54"/>
    <col min="519" max="519" width="16.42578125" style="54" bestFit="1" customWidth="1"/>
    <col min="520" max="523" width="9.140625" style="54"/>
    <col min="524" max="524" width="13" style="54" bestFit="1" customWidth="1"/>
    <col min="525" max="770" width="9.140625" style="54"/>
    <col min="771" max="771" width="24.42578125" style="54" customWidth="1"/>
    <col min="772" max="774" width="9.140625" style="54"/>
    <col min="775" max="775" width="16.42578125" style="54" bestFit="1" customWidth="1"/>
    <col min="776" max="779" width="9.140625" style="54"/>
    <col min="780" max="780" width="13" style="54" bestFit="1" customWidth="1"/>
    <col min="781" max="1026" width="9.140625" style="54"/>
    <col min="1027" max="1027" width="24.42578125" style="54" customWidth="1"/>
    <col min="1028" max="1030" width="9.140625" style="54"/>
    <col min="1031" max="1031" width="16.42578125" style="54" bestFit="1" customWidth="1"/>
    <col min="1032" max="1035" width="9.140625" style="54"/>
    <col min="1036" max="1036" width="13" style="54" bestFit="1" customWidth="1"/>
    <col min="1037" max="1282" width="9.140625" style="54"/>
    <col min="1283" max="1283" width="24.42578125" style="54" customWidth="1"/>
    <col min="1284" max="1286" width="9.140625" style="54"/>
    <col min="1287" max="1287" width="16.42578125" style="54" bestFit="1" customWidth="1"/>
    <col min="1288" max="1291" width="9.140625" style="54"/>
    <col min="1292" max="1292" width="13" style="54" bestFit="1" customWidth="1"/>
    <col min="1293" max="1538" width="9.140625" style="54"/>
    <col min="1539" max="1539" width="24.42578125" style="54" customWidth="1"/>
    <col min="1540" max="1542" width="9.140625" style="54"/>
    <col min="1543" max="1543" width="16.42578125" style="54" bestFit="1" customWidth="1"/>
    <col min="1544" max="1547" width="9.140625" style="54"/>
    <col min="1548" max="1548" width="13" style="54" bestFit="1" customWidth="1"/>
    <col min="1549" max="1794" width="9.140625" style="54"/>
    <col min="1795" max="1795" width="24.42578125" style="54" customWidth="1"/>
    <col min="1796" max="1798" width="9.140625" style="54"/>
    <col min="1799" max="1799" width="16.42578125" style="54" bestFit="1" customWidth="1"/>
    <col min="1800" max="1803" width="9.140625" style="54"/>
    <col min="1804" max="1804" width="13" style="54" bestFit="1" customWidth="1"/>
    <col min="1805" max="2050" width="9.140625" style="54"/>
    <col min="2051" max="2051" width="24.42578125" style="54" customWidth="1"/>
    <col min="2052" max="2054" width="9.140625" style="54"/>
    <col min="2055" max="2055" width="16.42578125" style="54" bestFit="1" customWidth="1"/>
    <col min="2056" max="2059" width="9.140625" style="54"/>
    <col min="2060" max="2060" width="13" style="54" bestFit="1" customWidth="1"/>
    <col min="2061" max="2306" width="9.140625" style="54"/>
    <col min="2307" max="2307" width="24.42578125" style="54" customWidth="1"/>
    <col min="2308" max="2310" width="9.140625" style="54"/>
    <col min="2311" max="2311" width="16.42578125" style="54" bestFit="1" customWidth="1"/>
    <col min="2312" max="2315" width="9.140625" style="54"/>
    <col min="2316" max="2316" width="13" style="54" bestFit="1" customWidth="1"/>
    <col min="2317" max="2562" width="9.140625" style="54"/>
    <col min="2563" max="2563" width="24.42578125" style="54" customWidth="1"/>
    <col min="2564" max="2566" width="9.140625" style="54"/>
    <col min="2567" max="2567" width="16.42578125" style="54" bestFit="1" customWidth="1"/>
    <col min="2568" max="2571" width="9.140625" style="54"/>
    <col min="2572" max="2572" width="13" style="54" bestFit="1" customWidth="1"/>
    <col min="2573" max="2818" width="9.140625" style="54"/>
    <col min="2819" max="2819" width="24.42578125" style="54" customWidth="1"/>
    <col min="2820" max="2822" width="9.140625" style="54"/>
    <col min="2823" max="2823" width="16.42578125" style="54" bestFit="1" customWidth="1"/>
    <col min="2824" max="2827" width="9.140625" style="54"/>
    <col min="2828" max="2828" width="13" style="54" bestFit="1" customWidth="1"/>
    <col min="2829" max="3074" width="9.140625" style="54"/>
    <col min="3075" max="3075" width="24.42578125" style="54" customWidth="1"/>
    <col min="3076" max="3078" width="9.140625" style="54"/>
    <col min="3079" max="3079" width="16.42578125" style="54" bestFit="1" customWidth="1"/>
    <col min="3080" max="3083" width="9.140625" style="54"/>
    <col min="3084" max="3084" width="13" style="54" bestFit="1" customWidth="1"/>
    <col min="3085" max="3330" width="9.140625" style="54"/>
    <col min="3331" max="3331" width="24.42578125" style="54" customWidth="1"/>
    <col min="3332" max="3334" width="9.140625" style="54"/>
    <col min="3335" max="3335" width="16.42578125" style="54" bestFit="1" customWidth="1"/>
    <col min="3336" max="3339" width="9.140625" style="54"/>
    <col min="3340" max="3340" width="13" style="54" bestFit="1" customWidth="1"/>
    <col min="3341" max="3586" width="9.140625" style="54"/>
    <col min="3587" max="3587" width="24.42578125" style="54" customWidth="1"/>
    <col min="3588" max="3590" width="9.140625" style="54"/>
    <col min="3591" max="3591" width="16.42578125" style="54" bestFit="1" customWidth="1"/>
    <col min="3592" max="3595" width="9.140625" style="54"/>
    <col min="3596" max="3596" width="13" style="54" bestFit="1" customWidth="1"/>
    <col min="3597" max="3842" width="9.140625" style="54"/>
    <col min="3843" max="3843" width="24.42578125" style="54" customWidth="1"/>
    <col min="3844" max="3846" width="9.140625" style="54"/>
    <col min="3847" max="3847" width="16.42578125" style="54" bestFit="1" customWidth="1"/>
    <col min="3848" max="3851" width="9.140625" style="54"/>
    <col min="3852" max="3852" width="13" style="54" bestFit="1" customWidth="1"/>
    <col min="3853" max="4098" width="9.140625" style="54"/>
    <col min="4099" max="4099" width="24.42578125" style="54" customWidth="1"/>
    <col min="4100" max="4102" width="9.140625" style="54"/>
    <col min="4103" max="4103" width="16.42578125" style="54" bestFit="1" customWidth="1"/>
    <col min="4104" max="4107" width="9.140625" style="54"/>
    <col min="4108" max="4108" width="13" style="54" bestFit="1" customWidth="1"/>
    <col min="4109" max="4354" width="9.140625" style="54"/>
    <col min="4355" max="4355" width="24.42578125" style="54" customWidth="1"/>
    <col min="4356" max="4358" width="9.140625" style="54"/>
    <col min="4359" max="4359" width="16.42578125" style="54" bestFit="1" customWidth="1"/>
    <col min="4360" max="4363" width="9.140625" style="54"/>
    <col min="4364" max="4364" width="13" style="54" bestFit="1" customWidth="1"/>
    <col min="4365" max="4610" width="9.140625" style="54"/>
    <col min="4611" max="4611" width="24.42578125" style="54" customWidth="1"/>
    <col min="4612" max="4614" width="9.140625" style="54"/>
    <col min="4615" max="4615" width="16.42578125" style="54" bestFit="1" customWidth="1"/>
    <col min="4616" max="4619" width="9.140625" style="54"/>
    <col min="4620" max="4620" width="13" style="54" bestFit="1" customWidth="1"/>
    <col min="4621" max="4866" width="9.140625" style="54"/>
    <col min="4867" max="4867" width="24.42578125" style="54" customWidth="1"/>
    <col min="4868" max="4870" width="9.140625" style="54"/>
    <col min="4871" max="4871" width="16.42578125" style="54" bestFit="1" customWidth="1"/>
    <col min="4872" max="4875" width="9.140625" style="54"/>
    <col min="4876" max="4876" width="13" style="54" bestFit="1" customWidth="1"/>
    <col min="4877" max="5122" width="9.140625" style="54"/>
    <col min="5123" max="5123" width="24.42578125" style="54" customWidth="1"/>
    <col min="5124" max="5126" width="9.140625" style="54"/>
    <col min="5127" max="5127" width="16.42578125" style="54" bestFit="1" customWidth="1"/>
    <col min="5128" max="5131" width="9.140625" style="54"/>
    <col min="5132" max="5132" width="13" style="54" bestFit="1" customWidth="1"/>
    <col min="5133" max="5378" width="9.140625" style="54"/>
    <col min="5379" max="5379" width="24.42578125" style="54" customWidth="1"/>
    <col min="5380" max="5382" width="9.140625" style="54"/>
    <col min="5383" max="5383" width="16.42578125" style="54" bestFit="1" customWidth="1"/>
    <col min="5384" max="5387" width="9.140625" style="54"/>
    <col min="5388" max="5388" width="13" style="54" bestFit="1" customWidth="1"/>
    <col min="5389" max="5634" width="9.140625" style="54"/>
    <col min="5635" max="5635" width="24.42578125" style="54" customWidth="1"/>
    <col min="5636" max="5638" width="9.140625" style="54"/>
    <col min="5639" max="5639" width="16.42578125" style="54" bestFit="1" customWidth="1"/>
    <col min="5640" max="5643" width="9.140625" style="54"/>
    <col min="5644" max="5644" width="13" style="54" bestFit="1" customWidth="1"/>
    <col min="5645" max="5890" width="9.140625" style="54"/>
    <col min="5891" max="5891" width="24.42578125" style="54" customWidth="1"/>
    <col min="5892" max="5894" width="9.140625" style="54"/>
    <col min="5895" max="5895" width="16.42578125" style="54" bestFit="1" customWidth="1"/>
    <col min="5896" max="5899" width="9.140625" style="54"/>
    <col min="5900" max="5900" width="13" style="54" bestFit="1" customWidth="1"/>
    <col min="5901" max="6146" width="9.140625" style="54"/>
    <col min="6147" max="6147" width="24.42578125" style="54" customWidth="1"/>
    <col min="6148" max="6150" width="9.140625" style="54"/>
    <col min="6151" max="6151" width="16.42578125" style="54" bestFit="1" customWidth="1"/>
    <col min="6152" max="6155" width="9.140625" style="54"/>
    <col min="6156" max="6156" width="13" style="54" bestFit="1" customWidth="1"/>
    <col min="6157" max="6402" width="9.140625" style="54"/>
    <col min="6403" max="6403" width="24.42578125" style="54" customWidth="1"/>
    <col min="6404" max="6406" width="9.140625" style="54"/>
    <col min="6407" max="6407" width="16.42578125" style="54" bestFit="1" customWidth="1"/>
    <col min="6408" max="6411" width="9.140625" style="54"/>
    <col min="6412" max="6412" width="13" style="54" bestFit="1" customWidth="1"/>
    <col min="6413" max="6658" width="9.140625" style="54"/>
    <col min="6659" max="6659" width="24.42578125" style="54" customWidth="1"/>
    <col min="6660" max="6662" width="9.140625" style="54"/>
    <col min="6663" max="6663" width="16.42578125" style="54" bestFit="1" customWidth="1"/>
    <col min="6664" max="6667" width="9.140625" style="54"/>
    <col min="6668" max="6668" width="13" style="54" bestFit="1" customWidth="1"/>
    <col min="6669" max="6914" width="9.140625" style="54"/>
    <col min="6915" max="6915" width="24.42578125" style="54" customWidth="1"/>
    <col min="6916" max="6918" width="9.140625" style="54"/>
    <col min="6919" max="6919" width="16.42578125" style="54" bestFit="1" customWidth="1"/>
    <col min="6920" max="6923" width="9.140625" style="54"/>
    <col min="6924" max="6924" width="13" style="54" bestFit="1" customWidth="1"/>
    <col min="6925" max="7170" width="9.140625" style="54"/>
    <col min="7171" max="7171" width="24.42578125" style="54" customWidth="1"/>
    <col min="7172" max="7174" width="9.140625" style="54"/>
    <col min="7175" max="7175" width="16.42578125" style="54" bestFit="1" customWidth="1"/>
    <col min="7176" max="7179" width="9.140625" style="54"/>
    <col min="7180" max="7180" width="13" style="54" bestFit="1" customWidth="1"/>
    <col min="7181" max="7426" width="9.140625" style="54"/>
    <col min="7427" max="7427" width="24.42578125" style="54" customWidth="1"/>
    <col min="7428" max="7430" width="9.140625" style="54"/>
    <col min="7431" max="7431" width="16.42578125" style="54" bestFit="1" customWidth="1"/>
    <col min="7432" max="7435" width="9.140625" style="54"/>
    <col min="7436" max="7436" width="13" style="54" bestFit="1" customWidth="1"/>
    <col min="7437" max="7682" width="9.140625" style="54"/>
    <col min="7683" max="7683" width="24.42578125" style="54" customWidth="1"/>
    <col min="7684" max="7686" width="9.140625" style="54"/>
    <col min="7687" max="7687" width="16.42578125" style="54" bestFit="1" customWidth="1"/>
    <col min="7688" max="7691" width="9.140625" style="54"/>
    <col min="7692" max="7692" width="13" style="54" bestFit="1" customWidth="1"/>
    <col min="7693" max="7938" width="9.140625" style="54"/>
    <col min="7939" max="7939" width="24.42578125" style="54" customWidth="1"/>
    <col min="7940" max="7942" width="9.140625" style="54"/>
    <col min="7943" max="7943" width="16.42578125" style="54" bestFit="1" customWidth="1"/>
    <col min="7944" max="7947" width="9.140625" style="54"/>
    <col min="7948" max="7948" width="13" style="54" bestFit="1" customWidth="1"/>
    <col min="7949" max="8194" width="9.140625" style="54"/>
    <col min="8195" max="8195" width="24.42578125" style="54" customWidth="1"/>
    <col min="8196" max="8198" width="9.140625" style="54"/>
    <col min="8199" max="8199" width="16.42578125" style="54" bestFit="1" customWidth="1"/>
    <col min="8200" max="8203" width="9.140625" style="54"/>
    <col min="8204" max="8204" width="13" style="54" bestFit="1" customWidth="1"/>
    <col min="8205" max="8450" width="9.140625" style="54"/>
    <col min="8451" max="8451" width="24.42578125" style="54" customWidth="1"/>
    <col min="8452" max="8454" width="9.140625" style="54"/>
    <col min="8455" max="8455" width="16.42578125" style="54" bestFit="1" customWidth="1"/>
    <col min="8456" max="8459" width="9.140625" style="54"/>
    <col min="8460" max="8460" width="13" style="54" bestFit="1" customWidth="1"/>
    <col min="8461" max="8706" width="9.140625" style="54"/>
    <col min="8707" max="8707" width="24.42578125" style="54" customWidth="1"/>
    <col min="8708" max="8710" width="9.140625" style="54"/>
    <col min="8711" max="8711" width="16.42578125" style="54" bestFit="1" customWidth="1"/>
    <col min="8712" max="8715" width="9.140625" style="54"/>
    <col min="8716" max="8716" width="13" style="54" bestFit="1" customWidth="1"/>
    <col min="8717" max="8962" width="9.140625" style="54"/>
    <col min="8963" max="8963" width="24.42578125" style="54" customWidth="1"/>
    <col min="8964" max="8966" width="9.140625" style="54"/>
    <col min="8967" max="8967" width="16.42578125" style="54" bestFit="1" customWidth="1"/>
    <col min="8968" max="8971" width="9.140625" style="54"/>
    <col min="8972" max="8972" width="13" style="54" bestFit="1" customWidth="1"/>
    <col min="8973" max="9218" width="9.140625" style="54"/>
    <col min="9219" max="9219" width="24.42578125" style="54" customWidth="1"/>
    <col min="9220" max="9222" width="9.140625" style="54"/>
    <col min="9223" max="9223" width="16.42578125" style="54" bestFit="1" customWidth="1"/>
    <col min="9224" max="9227" width="9.140625" style="54"/>
    <col min="9228" max="9228" width="13" style="54" bestFit="1" customWidth="1"/>
    <col min="9229" max="9474" width="9.140625" style="54"/>
    <col min="9475" max="9475" width="24.42578125" style="54" customWidth="1"/>
    <col min="9476" max="9478" width="9.140625" style="54"/>
    <col min="9479" max="9479" width="16.42578125" style="54" bestFit="1" customWidth="1"/>
    <col min="9480" max="9483" width="9.140625" style="54"/>
    <col min="9484" max="9484" width="13" style="54" bestFit="1" customWidth="1"/>
    <col min="9485" max="9730" width="9.140625" style="54"/>
    <col min="9731" max="9731" width="24.42578125" style="54" customWidth="1"/>
    <col min="9732" max="9734" width="9.140625" style="54"/>
    <col min="9735" max="9735" width="16.42578125" style="54" bestFit="1" customWidth="1"/>
    <col min="9736" max="9739" width="9.140625" style="54"/>
    <col min="9740" max="9740" width="13" style="54" bestFit="1" customWidth="1"/>
    <col min="9741" max="9986" width="9.140625" style="54"/>
    <col min="9987" max="9987" width="24.42578125" style="54" customWidth="1"/>
    <col min="9988" max="9990" width="9.140625" style="54"/>
    <col min="9991" max="9991" width="16.42578125" style="54" bestFit="1" customWidth="1"/>
    <col min="9992" max="9995" width="9.140625" style="54"/>
    <col min="9996" max="9996" width="13" style="54" bestFit="1" customWidth="1"/>
    <col min="9997" max="10242" width="9.140625" style="54"/>
    <col min="10243" max="10243" width="24.42578125" style="54" customWidth="1"/>
    <col min="10244" max="10246" width="9.140625" style="54"/>
    <col min="10247" max="10247" width="16.42578125" style="54" bestFit="1" customWidth="1"/>
    <col min="10248" max="10251" width="9.140625" style="54"/>
    <col min="10252" max="10252" width="13" style="54" bestFit="1" customWidth="1"/>
    <col min="10253" max="10498" width="9.140625" style="54"/>
    <col min="10499" max="10499" width="24.42578125" style="54" customWidth="1"/>
    <col min="10500" max="10502" width="9.140625" style="54"/>
    <col min="10503" max="10503" width="16.42578125" style="54" bestFit="1" customWidth="1"/>
    <col min="10504" max="10507" width="9.140625" style="54"/>
    <col min="10508" max="10508" width="13" style="54" bestFit="1" customWidth="1"/>
    <col min="10509" max="10754" width="9.140625" style="54"/>
    <col min="10755" max="10755" width="24.42578125" style="54" customWidth="1"/>
    <col min="10756" max="10758" width="9.140625" style="54"/>
    <col min="10759" max="10759" width="16.42578125" style="54" bestFit="1" customWidth="1"/>
    <col min="10760" max="10763" width="9.140625" style="54"/>
    <col min="10764" max="10764" width="13" style="54" bestFit="1" customWidth="1"/>
    <col min="10765" max="11010" width="9.140625" style="54"/>
    <col min="11011" max="11011" width="24.42578125" style="54" customWidth="1"/>
    <col min="11012" max="11014" width="9.140625" style="54"/>
    <col min="11015" max="11015" width="16.42578125" style="54" bestFit="1" customWidth="1"/>
    <col min="11016" max="11019" width="9.140625" style="54"/>
    <col min="11020" max="11020" width="13" style="54" bestFit="1" customWidth="1"/>
    <col min="11021" max="11266" width="9.140625" style="54"/>
    <col min="11267" max="11267" width="24.42578125" style="54" customWidth="1"/>
    <col min="11268" max="11270" width="9.140625" style="54"/>
    <col min="11271" max="11271" width="16.42578125" style="54" bestFit="1" customWidth="1"/>
    <col min="11272" max="11275" width="9.140625" style="54"/>
    <col min="11276" max="11276" width="13" style="54" bestFit="1" customWidth="1"/>
    <col min="11277" max="11522" width="9.140625" style="54"/>
    <col min="11523" max="11523" width="24.42578125" style="54" customWidth="1"/>
    <col min="11524" max="11526" width="9.140625" style="54"/>
    <col min="11527" max="11527" width="16.42578125" style="54" bestFit="1" customWidth="1"/>
    <col min="11528" max="11531" width="9.140625" style="54"/>
    <col min="11532" max="11532" width="13" style="54" bestFit="1" customWidth="1"/>
    <col min="11533" max="11778" width="9.140625" style="54"/>
    <col min="11779" max="11779" width="24.42578125" style="54" customWidth="1"/>
    <col min="11780" max="11782" width="9.140625" style="54"/>
    <col min="11783" max="11783" width="16.42578125" style="54" bestFit="1" customWidth="1"/>
    <col min="11784" max="11787" width="9.140625" style="54"/>
    <col min="11788" max="11788" width="13" style="54" bestFit="1" customWidth="1"/>
    <col min="11789" max="12034" width="9.140625" style="54"/>
    <col min="12035" max="12035" width="24.42578125" style="54" customWidth="1"/>
    <col min="12036" max="12038" width="9.140625" style="54"/>
    <col min="12039" max="12039" width="16.42578125" style="54" bestFit="1" customWidth="1"/>
    <col min="12040" max="12043" width="9.140625" style="54"/>
    <col min="12044" max="12044" width="13" style="54" bestFit="1" customWidth="1"/>
    <col min="12045" max="12290" width="9.140625" style="54"/>
    <col min="12291" max="12291" width="24.42578125" style="54" customWidth="1"/>
    <col min="12292" max="12294" width="9.140625" style="54"/>
    <col min="12295" max="12295" width="16.42578125" style="54" bestFit="1" customWidth="1"/>
    <col min="12296" max="12299" width="9.140625" style="54"/>
    <col min="12300" max="12300" width="13" style="54" bestFit="1" customWidth="1"/>
    <col min="12301" max="12546" width="9.140625" style="54"/>
    <col min="12547" max="12547" width="24.42578125" style="54" customWidth="1"/>
    <col min="12548" max="12550" width="9.140625" style="54"/>
    <col min="12551" max="12551" width="16.42578125" style="54" bestFit="1" customWidth="1"/>
    <col min="12552" max="12555" width="9.140625" style="54"/>
    <col min="12556" max="12556" width="13" style="54" bestFit="1" customWidth="1"/>
    <col min="12557" max="12802" width="9.140625" style="54"/>
    <col min="12803" max="12803" width="24.42578125" style="54" customWidth="1"/>
    <col min="12804" max="12806" width="9.140625" style="54"/>
    <col min="12807" max="12807" width="16.42578125" style="54" bestFit="1" customWidth="1"/>
    <col min="12808" max="12811" width="9.140625" style="54"/>
    <col min="12812" max="12812" width="13" style="54" bestFit="1" customWidth="1"/>
    <col min="12813" max="13058" width="9.140625" style="54"/>
    <col min="13059" max="13059" width="24.42578125" style="54" customWidth="1"/>
    <col min="13060" max="13062" width="9.140625" style="54"/>
    <col min="13063" max="13063" width="16.42578125" style="54" bestFit="1" customWidth="1"/>
    <col min="13064" max="13067" width="9.140625" style="54"/>
    <col min="13068" max="13068" width="13" style="54" bestFit="1" customWidth="1"/>
    <col min="13069" max="13314" width="9.140625" style="54"/>
    <col min="13315" max="13315" width="24.42578125" style="54" customWidth="1"/>
    <col min="13316" max="13318" width="9.140625" style="54"/>
    <col min="13319" max="13319" width="16.42578125" style="54" bestFit="1" customWidth="1"/>
    <col min="13320" max="13323" width="9.140625" style="54"/>
    <col min="13324" max="13324" width="13" style="54" bestFit="1" customWidth="1"/>
    <col min="13325" max="13570" width="9.140625" style="54"/>
    <col min="13571" max="13571" width="24.42578125" style="54" customWidth="1"/>
    <col min="13572" max="13574" width="9.140625" style="54"/>
    <col min="13575" max="13575" width="16.42578125" style="54" bestFit="1" customWidth="1"/>
    <col min="13576" max="13579" width="9.140625" style="54"/>
    <col min="13580" max="13580" width="13" style="54" bestFit="1" customWidth="1"/>
    <col min="13581" max="13826" width="9.140625" style="54"/>
    <col min="13827" max="13827" width="24.42578125" style="54" customWidth="1"/>
    <col min="13828" max="13830" width="9.140625" style="54"/>
    <col min="13831" max="13831" width="16.42578125" style="54" bestFit="1" customWidth="1"/>
    <col min="13832" max="13835" width="9.140625" style="54"/>
    <col min="13836" max="13836" width="13" style="54" bestFit="1" customWidth="1"/>
    <col min="13837" max="14082" width="9.140625" style="54"/>
    <col min="14083" max="14083" width="24.42578125" style="54" customWidth="1"/>
    <col min="14084" max="14086" width="9.140625" style="54"/>
    <col min="14087" max="14087" width="16.42578125" style="54" bestFit="1" customWidth="1"/>
    <col min="14088" max="14091" width="9.140625" style="54"/>
    <col min="14092" max="14092" width="13" style="54" bestFit="1" customWidth="1"/>
    <col min="14093" max="14338" width="9.140625" style="54"/>
    <col min="14339" max="14339" width="24.42578125" style="54" customWidth="1"/>
    <col min="14340" max="14342" width="9.140625" style="54"/>
    <col min="14343" max="14343" width="16.42578125" style="54" bestFit="1" customWidth="1"/>
    <col min="14344" max="14347" width="9.140625" style="54"/>
    <col min="14348" max="14348" width="13" style="54" bestFit="1" customWidth="1"/>
    <col min="14349" max="14594" width="9.140625" style="54"/>
    <col min="14595" max="14595" width="24.42578125" style="54" customWidth="1"/>
    <col min="14596" max="14598" width="9.140625" style="54"/>
    <col min="14599" max="14599" width="16.42578125" style="54" bestFit="1" customWidth="1"/>
    <col min="14600" max="14603" width="9.140625" style="54"/>
    <col min="14604" max="14604" width="13" style="54" bestFit="1" customWidth="1"/>
    <col min="14605" max="14850" width="9.140625" style="54"/>
    <col min="14851" max="14851" width="24.42578125" style="54" customWidth="1"/>
    <col min="14852" max="14854" width="9.140625" style="54"/>
    <col min="14855" max="14855" width="16.42578125" style="54" bestFit="1" customWidth="1"/>
    <col min="14856" max="14859" width="9.140625" style="54"/>
    <col min="14860" max="14860" width="13" style="54" bestFit="1" customWidth="1"/>
    <col min="14861" max="15106" width="9.140625" style="54"/>
    <col min="15107" max="15107" width="24.42578125" style="54" customWidth="1"/>
    <col min="15108" max="15110" width="9.140625" style="54"/>
    <col min="15111" max="15111" width="16.42578125" style="54" bestFit="1" customWidth="1"/>
    <col min="15112" max="15115" width="9.140625" style="54"/>
    <col min="15116" max="15116" width="13" style="54" bestFit="1" customWidth="1"/>
    <col min="15117" max="15362" width="9.140625" style="54"/>
    <col min="15363" max="15363" width="24.42578125" style="54" customWidth="1"/>
    <col min="15364" max="15366" width="9.140625" style="54"/>
    <col min="15367" max="15367" width="16.42578125" style="54" bestFit="1" customWidth="1"/>
    <col min="15368" max="15371" width="9.140625" style="54"/>
    <col min="15372" max="15372" width="13" style="54" bestFit="1" customWidth="1"/>
    <col min="15373" max="15618" width="9.140625" style="54"/>
    <col min="15619" max="15619" width="24.42578125" style="54" customWidth="1"/>
    <col min="15620" max="15622" width="9.140625" style="54"/>
    <col min="15623" max="15623" width="16.42578125" style="54" bestFit="1" customWidth="1"/>
    <col min="15624" max="15627" width="9.140625" style="54"/>
    <col min="15628" max="15628" width="13" style="54" bestFit="1" customWidth="1"/>
    <col min="15629" max="15874" width="9.140625" style="54"/>
    <col min="15875" max="15875" width="24.42578125" style="54" customWidth="1"/>
    <col min="15876" max="15878" width="9.140625" style="54"/>
    <col min="15879" max="15879" width="16.42578125" style="54" bestFit="1" customWidth="1"/>
    <col min="15880" max="15883" width="9.140625" style="54"/>
    <col min="15884" max="15884" width="13" style="54" bestFit="1" customWidth="1"/>
    <col min="15885" max="16130" width="9.140625" style="54"/>
    <col min="16131" max="16131" width="24.42578125" style="54" customWidth="1"/>
    <col min="16132" max="16134" width="9.140625" style="54"/>
    <col min="16135" max="16135" width="16.42578125" style="54" bestFit="1" customWidth="1"/>
    <col min="16136" max="16139" width="9.140625" style="54"/>
    <col min="16140" max="16140" width="13" style="54" bestFit="1" customWidth="1"/>
    <col min="16141" max="16384" width="9.140625" style="54"/>
  </cols>
  <sheetData>
    <row r="1" spans="1:8" ht="85.5" customHeight="1"/>
    <row r="2" spans="1:8" ht="15.75" customHeight="1"/>
    <row r="3" spans="1:8" s="78" customFormat="1" ht="17.25" customHeight="1">
      <c r="A3" s="80"/>
      <c r="B3" s="79"/>
      <c r="C3" s="77"/>
      <c r="D3" s="77"/>
      <c r="E3" s="77"/>
      <c r="F3" s="77"/>
      <c r="G3" s="77"/>
      <c r="H3" s="80"/>
    </row>
    <row r="4" spans="1:8" s="78" customFormat="1" ht="19.5" customHeight="1" thickBot="1">
      <c r="A4" s="80"/>
      <c r="B4" s="79"/>
      <c r="C4" s="77"/>
      <c r="D4" s="185"/>
      <c r="E4" s="77"/>
      <c r="F4" s="77"/>
      <c r="G4" s="77"/>
      <c r="H4" s="80"/>
    </row>
    <row r="5" spans="1:8" s="56" customFormat="1" ht="39" customHeight="1">
      <c r="B5" s="188" t="s">
        <v>226</v>
      </c>
      <c r="C5" s="201" t="s">
        <v>233</v>
      </c>
      <c r="D5" s="202"/>
      <c r="E5" s="202"/>
      <c r="F5" s="202"/>
      <c r="G5" s="203"/>
    </row>
    <row r="6" spans="1:8" s="56" customFormat="1" ht="30">
      <c r="B6" s="189" t="s">
        <v>231</v>
      </c>
      <c r="C6" s="204" t="s">
        <v>232</v>
      </c>
      <c r="D6" s="205"/>
      <c r="E6" s="205"/>
      <c r="F6" s="205"/>
      <c r="G6" s="206"/>
    </row>
    <row r="7" spans="1:8" s="56" customFormat="1" ht="18" customHeight="1">
      <c r="B7" s="190" t="s">
        <v>229</v>
      </c>
      <c r="C7" s="204" t="s">
        <v>230</v>
      </c>
      <c r="D7" s="205"/>
      <c r="E7" s="205"/>
      <c r="F7" s="205"/>
      <c r="G7" s="206"/>
    </row>
    <row r="8" spans="1:8" s="56" customFormat="1" ht="18" customHeight="1" thickBot="1">
      <c r="B8" s="191" t="s">
        <v>227</v>
      </c>
      <c r="C8" s="207" t="s">
        <v>228</v>
      </c>
      <c r="D8" s="208"/>
      <c r="E8" s="208"/>
      <c r="F8" s="208"/>
      <c r="G8" s="209"/>
    </row>
    <row r="9" spans="1:8" s="56" customFormat="1" ht="18" customHeight="1">
      <c r="B9" s="63"/>
      <c r="C9" s="121"/>
      <c r="D9" s="83"/>
      <c r="E9" s="64"/>
      <c r="F9" s="64"/>
      <c r="G9" s="65"/>
    </row>
    <row r="10" spans="1:8" s="56" customFormat="1" ht="15.75" customHeight="1" thickBot="1">
      <c r="A10" s="69"/>
      <c r="B10" s="57"/>
      <c r="C10" s="58"/>
      <c r="D10" s="59"/>
      <c r="E10" s="60"/>
      <c r="F10" s="61"/>
      <c r="G10" s="62"/>
      <c r="H10" s="69"/>
    </row>
    <row r="11" spans="1:8" s="56" customFormat="1" ht="25.5" customHeight="1">
      <c r="B11" s="210" t="s">
        <v>179</v>
      </c>
      <c r="C11" s="211"/>
      <c r="D11" s="211"/>
      <c r="E11" s="211"/>
      <c r="F11" s="211"/>
      <c r="G11" s="212"/>
    </row>
    <row r="12" spans="1:8" s="56" customFormat="1" ht="15" customHeight="1">
      <c r="B12" s="81"/>
      <c r="C12" s="82"/>
      <c r="D12" s="83"/>
      <c r="E12" s="84"/>
      <c r="F12" s="84"/>
      <c r="G12" s="85"/>
    </row>
    <row r="13" spans="1:8" s="56" customFormat="1" ht="18" customHeight="1">
      <c r="B13" s="86" t="s">
        <v>48</v>
      </c>
      <c r="C13" s="87" t="s">
        <v>180</v>
      </c>
      <c r="D13" s="88"/>
      <c r="E13" s="89"/>
      <c r="F13" s="89"/>
      <c r="G13" s="90"/>
    </row>
    <row r="14" spans="1:8" s="56" customFormat="1" ht="15">
      <c r="B14" s="91"/>
      <c r="C14" s="92"/>
      <c r="D14" s="93"/>
      <c r="E14" s="94"/>
      <c r="F14" s="94"/>
      <c r="G14" s="95"/>
    </row>
    <row r="15" spans="1:8" s="56" customFormat="1" ht="18" customHeight="1">
      <c r="B15" s="86" t="s">
        <v>49</v>
      </c>
      <c r="C15" s="87" t="s">
        <v>181</v>
      </c>
      <c r="D15" s="88"/>
      <c r="E15" s="89"/>
      <c r="F15" s="89"/>
      <c r="G15" s="90"/>
    </row>
    <row r="16" spans="1:8" s="56" customFormat="1" ht="15" customHeight="1">
      <c r="B16" s="91"/>
      <c r="C16" s="92"/>
      <c r="D16" s="93"/>
      <c r="E16" s="94"/>
      <c r="F16" s="94"/>
      <c r="G16" s="95"/>
    </row>
    <row r="17" spans="1:9" s="56" customFormat="1" ht="18" customHeight="1">
      <c r="B17" s="86" t="s">
        <v>50</v>
      </c>
      <c r="C17" s="87" t="s">
        <v>182</v>
      </c>
      <c r="D17" s="88"/>
      <c r="E17" s="89"/>
      <c r="F17" s="89"/>
      <c r="G17" s="90"/>
    </row>
    <row r="18" spans="1:9" s="56" customFormat="1" ht="15" customHeight="1">
      <c r="B18" s="96"/>
      <c r="C18" s="97"/>
      <c r="D18" s="98"/>
      <c r="E18" s="99"/>
      <c r="F18" s="99"/>
      <c r="G18" s="100"/>
    </row>
    <row r="19" spans="1:9" s="56" customFormat="1" ht="18" customHeight="1">
      <c r="B19" s="86" t="s">
        <v>279</v>
      </c>
      <c r="C19" s="87" t="s">
        <v>194</v>
      </c>
      <c r="D19" s="88"/>
      <c r="E19" s="89"/>
      <c r="F19" s="89"/>
      <c r="G19" s="90"/>
    </row>
    <row r="20" spans="1:9" s="68" customFormat="1" ht="15" customHeight="1">
      <c r="B20" s="96"/>
      <c r="C20" s="97"/>
      <c r="D20" s="98"/>
      <c r="E20" s="99"/>
      <c r="F20" s="99"/>
      <c r="G20" s="100"/>
    </row>
    <row r="21" spans="1:9" s="56" customFormat="1" ht="18" customHeight="1">
      <c r="B21" s="86" t="s">
        <v>51</v>
      </c>
      <c r="C21" s="87" t="s">
        <v>183</v>
      </c>
      <c r="D21" s="88"/>
      <c r="E21" s="89"/>
      <c r="F21" s="89"/>
      <c r="G21" s="90"/>
    </row>
    <row r="22" spans="1:9" s="68" customFormat="1" ht="15" hidden="1" customHeight="1">
      <c r="B22" s="96"/>
      <c r="C22" s="97"/>
      <c r="D22" s="98"/>
      <c r="E22" s="99"/>
      <c r="F22" s="99"/>
      <c r="G22" s="100"/>
    </row>
    <row r="23" spans="1:9" s="68" customFormat="1" ht="15" customHeight="1">
      <c r="B23" s="96"/>
      <c r="C23" s="97"/>
      <c r="D23" s="98"/>
      <c r="E23" s="99"/>
      <c r="F23" s="183"/>
      <c r="G23" s="184"/>
    </row>
    <row r="24" spans="1:9" s="56" customFormat="1" ht="18" customHeight="1">
      <c r="B24" s="86" t="s">
        <v>52</v>
      </c>
      <c r="C24" s="87" t="s">
        <v>195</v>
      </c>
      <c r="D24" s="88"/>
      <c r="E24" s="89"/>
      <c r="F24" s="89"/>
      <c r="G24" s="90"/>
    </row>
    <row r="25" spans="1:9" s="56" customFormat="1" ht="15" customHeight="1" thickBot="1">
      <c r="B25" s="101"/>
      <c r="C25" s="102"/>
      <c r="D25" s="103"/>
      <c r="E25" s="104"/>
      <c r="F25" s="105"/>
      <c r="G25" s="106"/>
    </row>
    <row r="26" spans="1:9" s="56" customFormat="1" ht="29.25" customHeight="1" thickBot="1">
      <c r="B26" s="107"/>
      <c r="C26" s="108" t="s">
        <v>68</v>
      </c>
      <c r="D26" s="109"/>
      <c r="E26" s="109"/>
      <c r="F26" s="109"/>
      <c r="G26" s="110"/>
    </row>
    <row r="27" spans="1:9" s="56" customFormat="1" ht="15" customHeight="1" thickBot="1">
      <c r="A27" s="69"/>
      <c r="B27" s="111"/>
      <c r="C27" s="112"/>
      <c r="D27" s="113"/>
      <c r="E27" s="114"/>
      <c r="F27" s="115"/>
      <c r="G27" s="116"/>
      <c r="H27" s="69"/>
    </row>
    <row r="28" spans="1:9" s="56" customFormat="1" ht="19.5" customHeight="1" thickBot="1">
      <c r="B28" s="122"/>
      <c r="C28" s="123" t="s">
        <v>184</v>
      </c>
      <c r="D28" s="124"/>
      <c r="E28" s="125" t="s">
        <v>187</v>
      </c>
      <c r="F28" s="124"/>
      <c r="G28" s="126"/>
    </row>
    <row r="29" spans="1:9" ht="15" customHeight="1" thickBot="1">
      <c r="A29" s="76"/>
      <c r="B29" s="112"/>
      <c r="C29" s="112"/>
      <c r="D29" s="112"/>
      <c r="E29" s="112"/>
      <c r="F29" s="112"/>
      <c r="G29" s="116"/>
      <c r="H29" s="76"/>
      <c r="I29" s="70"/>
    </row>
    <row r="30" spans="1:9" s="56" customFormat="1" ht="29.25" customHeight="1" thickBot="1">
      <c r="B30" s="117"/>
      <c r="C30" s="118" t="s">
        <v>185</v>
      </c>
      <c r="D30" s="119"/>
      <c r="E30" s="119"/>
      <c r="F30" s="119"/>
      <c r="G30" s="120"/>
    </row>
    <row r="31" spans="1:9" s="68" customFormat="1" ht="15" customHeight="1">
      <c r="B31" s="71"/>
      <c r="C31" s="66"/>
      <c r="D31" s="71"/>
      <c r="E31" s="71"/>
      <c r="F31" s="71"/>
      <c r="G31" s="67"/>
      <c r="I31" s="72"/>
    </row>
    <row r="32" spans="1:9" s="68" customFormat="1" ht="11.25" customHeight="1">
      <c r="B32" s="71"/>
      <c r="C32" s="66"/>
      <c r="D32" s="71"/>
      <c r="E32" s="71"/>
      <c r="F32" s="71"/>
      <c r="G32" s="67"/>
      <c r="I32" s="72"/>
    </row>
    <row r="33" spans="2:12" s="68" customFormat="1" ht="15" customHeight="1">
      <c r="B33" s="71"/>
      <c r="C33" s="66"/>
      <c r="D33" s="71"/>
      <c r="E33" s="71"/>
      <c r="F33" s="71"/>
      <c r="G33" s="67"/>
      <c r="I33" s="72"/>
    </row>
    <row r="34" spans="2:12">
      <c r="E34" s="73"/>
      <c r="F34" s="74"/>
      <c r="G34" s="75"/>
    </row>
    <row r="35" spans="2:12" ht="6.75" customHeight="1">
      <c r="L35" s="70"/>
    </row>
    <row r="125" spans="4:4">
      <c r="D125" s="187" t="s">
        <v>225</v>
      </c>
    </row>
    <row r="142" ht="11.25" customHeight="1"/>
    <row r="161" spans="4:4" ht="409.5">
      <c r="D161" s="198" t="s">
        <v>278</v>
      </c>
    </row>
    <row r="219" ht="5.25" customHeight="1"/>
    <row r="222" ht="6" customHeight="1"/>
    <row r="227" spans="4:4">
      <c r="D227" s="197"/>
    </row>
    <row r="279" ht="8.25" customHeight="1"/>
    <row r="281" ht="13.5" customHeight="1"/>
    <row r="287" ht="44.25" customHeight="1"/>
    <row r="290" ht="15" customHeight="1"/>
    <row r="381" spans="1:12" s="55" customFormat="1">
      <c r="A381" s="54"/>
      <c r="B381" s="54"/>
      <c r="C381" s="54"/>
      <c r="D381" s="54"/>
      <c r="E381" s="54"/>
      <c r="F381" s="54">
        <v>564</v>
      </c>
      <c r="H381" s="54"/>
      <c r="I381" s="54"/>
      <c r="J381" s="54"/>
      <c r="K381" s="54"/>
      <c r="L381" s="54"/>
    </row>
    <row r="392" spans="1:12" s="55" customFormat="1">
      <c r="A392" s="54"/>
      <c r="B392" s="54"/>
      <c r="C392" s="54"/>
      <c r="D392" s="54"/>
      <c r="E392" s="54"/>
      <c r="F392" s="54">
        <v>830</v>
      </c>
      <c r="H392" s="54"/>
      <c r="I392" s="54"/>
      <c r="J392" s="54"/>
      <c r="K392" s="54"/>
      <c r="L392" s="54"/>
    </row>
  </sheetData>
  <mergeCells count="5">
    <mergeCell ref="C5:G5"/>
    <mergeCell ref="C6:G6"/>
    <mergeCell ref="C7:G7"/>
    <mergeCell ref="C8:G8"/>
    <mergeCell ref="B11:G11"/>
  </mergeCells>
  <printOptions horizontalCentered="1"/>
  <pageMargins left="0.59055118110236227" right="0.39370078740157483" top="0.19685039370078741" bottom="0.51181102362204722" header="0.19685039370078741" footer="0.19685039370078741"/>
  <pageSetup paperSize="9" scale="94" fitToHeight="0" orientation="portrait" r:id="rId1"/>
  <headerFooter>
    <oddFooter>&amp;L&amp;10Broj projekta: TD 63-2012&amp;C&amp;10 2)  TEHNIČKI DIO&amp;R&amp;10 2.8.- Str.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6</vt:i4>
      </vt:variant>
    </vt:vector>
  </HeadingPairs>
  <TitlesOfParts>
    <vt:vector size="10" baseType="lpstr">
      <vt:lpstr>CENTAR_580tkn</vt:lpstr>
      <vt:lpstr>Rekapitulacija_580</vt:lpstr>
      <vt:lpstr>CENTAR_580tkn_Bez cijena</vt:lpstr>
      <vt:lpstr>Rekapitulacija_580_Bez cijena</vt:lpstr>
      <vt:lpstr>CENTAR_580tkn!Ispis_naslova</vt:lpstr>
      <vt:lpstr>'CENTAR_580tkn_Bez cijena'!Ispis_naslova</vt:lpstr>
      <vt:lpstr>CENTAR_580tkn!Podrucje_ispisa</vt:lpstr>
      <vt:lpstr>'CENTAR_580tkn_Bez cijena'!Podrucje_ispisa</vt:lpstr>
      <vt:lpstr>Rekapitulacija_580!Podrucje_ispisa</vt:lpstr>
      <vt:lpstr>'Rekapitulacija_580_Bez cijena'!Podrucje_ispisa</vt:lpstr>
    </vt:vector>
  </TitlesOfParts>
  <Company>Eko-mlaz.dm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Eko-mlaz.dm</dc:creator>
  <cp:lastModifiedBy>Knj19</cp:lastModifiedBy>
  <cp:lastPrinted>2017-02-20T22:12:51Z</cp:lastPrinted>
  <dcterms:created xsi:type="dcterms:W3CDTF">2010-10-05T12:41:01Z</dcterms:created>
  <dcterms:modified xsi:type="dcterms:W3CDTF">2017-04-25T12:10:02Z</dcterms:modified>
</cp:coreProperties>
</file>